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.1" sheetId="1" r:id="rId1"/>
    <sheet name="стр.2" sheetId="2" r:id="rId2"/>
    <sheet name="Таблица 1" sheetId="3" r:id="rId3"/>
    <sheet name="Таблица 2" sheetId="4" r:id="rId4"/>
    <sheet name="Таблица 2.1" sheetId="5" r:id="rId5"/>
    <sheet name="Таблица 2.2" sheetId="6" r:id="rId6"/>
    <sheet name="Таблица 3" sheetId="7" r:id="rId7"/>
    <sheet name="Таблица 4" sheetId="8" r:id="rId8"/>
  </sheets>
  <definedNames/>
  <calcPr fullCalcOnLoad="1"/>
</workbook>
</file>

<file path=xl/sharedStrings.xml><?xml version="1.0" encoding="utf-8"?>
<sst xmlns="http://schemas.openxmlformats.org/spreadsheetml/2006/main" count="497" uniqueCount="337">
  <si>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</si>
  <si>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</si>
  <si>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</si>
  <si>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</si>
  <si>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</si>
  <si>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</si>
  <si>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</si>
  <si>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</si>
  <si>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</si>
  <si>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</si>
  <si>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</si>
  <si>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</si>
  <si>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</si>
  <si>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</si>
  <si>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</si>
  <si>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</si>
  <si>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</si>
  <si>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</si>
  <si>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</si>
  <si>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</si>
  <si>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</si>
  <si>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КБК РФ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</si>
  <si>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</si>
  <si>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</si>
  <si>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</si>
  <si>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</si>
  <si>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</si>
  <si>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</si>
  <si>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</si>
  <si>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</si>
  <si>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</si>
  <si>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</si>
  <si>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</si>
  <si>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</si>
  <si>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</si>
  <si>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</si>
  <si>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</si>
  <si>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</si>
  <si>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</si>
  <si>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</si>
  <si>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</si>
  <si>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</si>
  <si>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</si>
  <si>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</si>
  <si>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</si>
  <si>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</si>
  <si>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</si>
  <si>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</si>
  <si>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</si>
  <si>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</si>
  <si>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</si>
  <si>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</si>
  <si>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</si>
  <si>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</si>
  <si>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</si>
  <si>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субсидии на финансовое обеспечение выполнения муниципального задания из местного бюджета</t>
  </si>
  <si>
    <t>Таблица 1</t>
  </si>
  <si>
    <t>Таблица 2</t>
  </si>
  <si>
    <t>Таблица 3</t>
  </si>
  <si>
    <t>Показатели по поступлениям и выплатам учреждения (подразделения) на</t>
  </si>
  <si>
    <t>Показатели финансового состояния учреждения (подразделения)</t>
  </si>
  <si>
    <t>(последнюю отчетную дату)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</si>
  <si>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</si>
  <si>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</si>
  <si>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</si>
  <si>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</si>
  <si>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</si>
  <si>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</si>
  <si>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</si>
  <si>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</si>
  <si>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</si>
  <si>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</si>
  <si>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</si>
  <si>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5.1</t>
  </si>
  <si>
    <t>Таблица 2.1</t>
  </si>
  <si>
    <t>Показатели выплат по расходам на закупку товаров, работ, услуг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</si>
  <si>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</si>
  <si>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</si>
  <si>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</si>
  <si>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</si>
  <si>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 xml:space="preserve">Сведения о средствах, поступающих 
</t>
  </si>
  <si>
    <t>во временное распоряжение учреждения (подразделения)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</si>
  <si>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</si>
  <si>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</si>
  <si>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</si>
  <si>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</si>
  <si>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</si>
  <si>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</si>
  <si>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№ п\п</t>
  </si>
  <si>
    <t>Очередной финансовый год</t>
  </si>
  <si>
    <t>I кв.</t>
  </si>
  <si>
    <t>II кв.</t>
  </si>
  <si>
    <t>III кв.</t>
  </si>
  <si>
    <t>IV кв.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</si>
  <si>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</si>
  <si>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</si>
  <si>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</si>
  <si>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</si>
  <si>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</si>
  <si>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</si>
  <si>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2.1.</t>
  </si>
  <si>
    <t>Субсидии на выполнении муниципального задания, в том числе:</t>
  </si>
  <si>
    <t>2.2.</t>
  </si>
  <si>
    <t>Субсидии на иные цели</t>
  </si>
  <si>
    <t>2.3.</t>
  </si>
  <si>
    <t>Бюджетные инвестиции</t>
  </si>
  <si>
    <t>2.4.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</si>
  <si>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</si>
  <si>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</si>
  <si>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</si>
  <si>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</si>
  <si>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</si>
  <si>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3.</t>
  </si>
  <si>
    <t>3.1.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</si>
  <si>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</si>
  <si>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</si>
  <si>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</si>
  <si>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</si>
  <si>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</si>
  <si>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</si>
  <si>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</si>
  <si>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</si>
  <si>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</si>
  <si>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</si>
  <si>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</si>
  <si>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</si>
  <si>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</si>
  <si>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</si>
  <si>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</si>
  <si>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</si>
  <si>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</si>
  <si>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</si>
  <si>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</si>
  <si>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</si>
  <si>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3.3.1.</t>
  </si>
  <si>
    <t>Пособия по социальной помощи населению</t>
  </si>
  <si>
    <t>3.4.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</si>
  <si>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</si>
  <si>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</si>
  <si>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</si>
  <si>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</si>
  <si>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4.1.</t>
  </si>
  <si>
    <t>4.2.</t>
  </si>
  <si>
    <t>4.3.</t>
  </si>
  <si>
    <t>5.</t>
  </si>
  <si>
    <t>6.</t>
  </si>
  <si>
    <t>7.</t>
  </si>
  <si>
    <t>Остаток средств на конец планируемого года</t>
  </si>
  <si>
    <t>остаток субсидии на выполнение муниципального задания</t>
  </si>
  <si>
    <t>Поступления от оказания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</si>
  <si>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Код бюджетной классификации</t>
  </si>
  <si>
    <t>иные поступления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</si>
  <si>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</t>
  </si>
  <si>
    <t>Закупка товаров, работ и услуг для обеспечения государственных (муниципальных) нужд, всего</t>
  </si>
  <si>
    <t>3.2.7.</t>
  </si>
  <si>
    <t>3.2.8.</t>
  </si>
  <si>
    <t>3.2.9.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</si>
  <si>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</si>
  <si>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</si>
  <si>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</si>
  <si>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</si>
  <si>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Выплаты за счет субсидии на финансовое обеспечение выполнения муниципального задания из местного бюджета, всего:</t>
  </si>
  <si>
    <t>3.4.1.</t>
  </si>
  <si>
    <t>3.4.2.</t>
  </si>
  <si>
    <t>3.4.3.</t>
  </si>
  <si>
    <t>Иные бюджетные ассигнования, всего:</t>
  </si>
  <si>
    <t>Выплаты за счет поступлений от оказания услуг (выполнения работ) на платной основе и от иной приносящей доход деятельности, всего:</t>
  </si>
  <si>
    <t>7.1.</t>
  </si>
  <si>
    <t>7.2.</t>
  </si>
  <si>
    <t>7.3.</t>
  </si>
  <si>
    <t>остаток целевой субсидии</t>
  </si>
  <si>
    <t>остаток средств от оказания услуг (выполнения работ) на платной основе и от иной приносящей доход деятельности</t>
  </si>
  <si>
    <t>Таблица 2.2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</si>
  <si>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</si>
  <si>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</si>
  <si>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</si>
  <si>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</si>
  <si>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</si>
  <si>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</si>
  <si>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</si>
  <si>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</si>
  <si>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</si>
  <si>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</si>
  <si>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</si>
  <si>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</si>
  <si>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</t>
  </si>
  <si>
    <t>4.3.2.</t>
  </si>
  <si>
    <t>4.3.3.</t>
  </si>
  <si>
    <t>Выплаты за счет субсидии на иные цели, всего</t>
  </si>
  <si>
    <t xml:space="preserve">Выплаты за счет поступлений на осуществление бюджетных инвестиций, всего </t>
  </si>
  <si>
    <t>Показатели по поступлениям и выплатам бюджетного учреждения (подразделения), детализировано</t>
  </si>
  <si>
    <r>
      <t>на 20</t>
    </r>
    <r>
      <rPr>
        <u val="single"/>
        <sz val="12"/>
        <rFont val="Times New Roman"/>
        <family val="1"/>
      </rPr>
      <t>17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</si>
  <si>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 17 </t>
    </r>
    <r>
      <rPr>
        <sz val="12"/>
        <rFont val="Times New Roman"/>
        <family val="1"/>
      </rPr>
      <t>г. очередной финансовый год</t>
    </r>
  </si>
  <si>
    <t>075;0702;69 2 01 77000;111 (211)</t>
  </si>
  <si>
    <t>075;0702;69 2 01 07300;111 (211)</t>
  </si>
  <si>
    <t>075;0702;69 2 01 77000;112 (212)</t>
  </si>
  <si>
    <t>075;0702;69 2 01 77000;119 (213)</t>
  </si>
  <si>
    <t>075;0702;69 2 01 07300;119 (213)</t>
  </si>
  <si>
    <t>075;0702;69 2 01 07300;244 (221)</t>
  </si>
  <si>
    <t>075;0702;69 2 01 77000;244 (221)</t>
  </si>
  <si>
    <t>075;0702;69 2 01 07300;244 (222)</t>
  </si>
  <si>
    <t>075;0702;69 2 01 07300;244 (223)</t>
  </si>
  <si>
    <t>075;0702;69 2 01 07300;244 (224)</t>
  </si>
  <si>
    <t>075;0702;69 2 01 07300;244 (225)</t>
  </si>
  <si>
    <t>075;0702;69 2 01 07300;244 (226)</t>
  </si>
  <si>
    <t>075;0702;69 2 01 77000;244 (226)</t>
  </si>
  <si>
    <t>075;0702;69 2 01 07300;244;(290)</t>
  </si>
  <si>
    <t>075;0702;69 2 01 77000;244 (310)</t>
  </si>
  <si>
    <t>075;0702;69 2 01 07300;244 (341)</t>
  </si>
  <si>
    <t>075;0702;69 2 01 07300;244 (344)</t>
  </si>
  <si>
    <t>075;0702;69 2 01 07300;244 (345)</t>
  </si>
  <si>
    <t>075;0702;69 2 01 07300;244 (346)</t>
  </si>
  <si>
    <t>075;0702;69 2 01 76900;244 (344)</t>
  </si>
  <si>
    <t>075;0702;69 2 01 76900;244 (345)</t>
  </si>
  <si>
    <t>075;0702;69 2 01 76900;244 (346)</t>
  </si>
  <si>
    <t>075;0702;69 2 01 77200;244 (344)</t>
  </si>
  <si>
    <t>075;0702;69 2 01 07300;851 (291)</t>
  </si>
  <si>
    <t>075;0702;69 2 01 07300;852 (292)</t>
  </si>
  <si>
    <t>075;0702;69 2 01 07300;853 (293)</t>
  </si>
  <si>
    <t>075;0702;00 0 00 00000;244 (344)</t>
  </si>
  <si>
    <t>075;0702;00 0 00 00000;244 (221)</t>
  </si>
  <si>
    <t>075;0702;00 0 00 00000;244 (222)</t>
  </si>
  <si>
    <t>075;0702;00 0 00 00000;244 (223)</t>
  </si>
  <si>
    <t>075;0702;00 0 00 00000;244 (224)</t>
  </si>
  <si>
    <t>075;0702;00 0 00 00000;244 (225)</t>
  </si>
  <si>
    <t>075;0702;00 0 00 00000;244 (226)</t>
  </si>
  <si>
    <t>075;0702;00 0 00 00000;244 (290)</t>
  </si>
  <si>
    <t>075;0702;00 0 00 00000;244 (310)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</si>
  <si>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</si>
  <si>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</si>
  <si>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</si>
  <si>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</si>
  <si>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</si>
  <si>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</si>
  <si>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</si>
  <si>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17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</si>
  <si>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</si>
  <si>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</si>
  <si>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</si>
  <si>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</si>
  <si>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</si>
  <si>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</si>
  <si>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</si>
  <si>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</si>
  <si>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</si>
  <si>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</si>
  <si>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</si>
  <si>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</si>
  <si>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</si>
  <si>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</si>
  <si>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</si>
  <si>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</si>
  <si>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</si>
  <si>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</si>
  <si>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</si>
  <si>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</si>
  <si>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</si>
  <si>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1.3. Перечень услуг (работ), относящихся в соответствии с Уставом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</si>
  <si>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</si>
  <si>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</si>
  <si>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</si>
  <si>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балансовая стоимостьособо ценного движимого имущества</t>
  </si>
  <si>
    <t>075;0702;69 2 01 073Г0;111 (211)</t>
  </si>
  <si>
    <t>075;0702;69 2 01 073Г0;119 (213)</t>
  </si>
  <si>
    <t>075;0702;69 2 01 073Г0;244 (221)</t>
  </si>
  <si>
    <t>075;0702;69 2 01 073Г0;244 (223)</t>
  </si>
  <si>
    <t>075;0702;69 2 01 073Г0;244 (225)</t>
  </si>
  <si>
    <t>075;0702;69 2 01 07300;244 (310)</t>
  </si>
  <si>
    <t>075;0702;69 2 01 073Г0;244 (341)</t>
  </si>
  <si>
    <t>075;0702;69 2 01 07300;244 (343)</t>
  </si>
  <si>
    <t>075;0702;69 2 01 073Г0;244 (343)</t>
  </si>
  <si>
    <t>075;0702;69 2 01 073Г0;244 (344)</t>
  </si>
  <si>
    <t>075;0702;69 2 01 073Г0;851 (291)</t>
  </si>
  <si>
    <t>075;0702;69 2 01 073Г0;853 (293)</t>
  </si>
  <si>
    <t>Г.Ж. Ахметова</t>
  </si>
  <si>
    <t>24400230</t>
  </si>
  <si>
    <t>6401000055/640101001</t>
  </si>
  <si>
    <t>413382, Россия ,Саратовская область, Александрово-Гайский район, с. Варфоломеевка, ул. Пионерская,1А</t>
  </si>
  <si>
    <t>1.1.1.Создание условий для реализации гарантированного гражданам Российской Федерации права на получение общедоступного и бесплатного начального общего, основного общего и среднего общего образования.</t>
  </si>
  <si>
    <t>1.1.2. Формирование общей культуры личности обучающихся на основе усвоения обязательного минимума содержания общеобразовательных программ.</t>
  </si>
  <si>
    <t>1.1.3.Формирование здорового образа жизни обучающихся.</t>
  </si>
  <si>
    <t>1.1.4.Создание условий для осознанного выбора и последующего освоения обучающимися профессиональных образовательных программ.</t>
  </si>
  <si>
    <t>1.1.5.Воспитание у обучающихся гражданственности, трудолюбия, уважения к правам и свободам человека, любви к окружающей природе, Родине, семье.</t>
  </si>
  <si>
    <t>1.2.1.Осуществление образовательной деятельности по общеобразовательным программам начального общего образования (срок освоения 4 года); основного общего образования (срок освоения 5 лет); среднего общего образования (срок освоения 2 года).</t>
  </si>
  <si>
    <t>1.2.2.Организация обучения по программам предпрофильного и профильного обучения.</t>
  </si>
  <si>
    <t>1.2.3.Реализация дополнительных образовательных программ.</t>
  </si>
  <si>
    <t>1.2.4. Организация питания обучающихся.</t>
  </si>
  <si>
    <t>1.2.5.Организация медицинского, психологического и социально-педагогического сопровождения обучающихся с согласия родителей (законных представителей).</t>
  </si>
  <si>
    <t>1.2.6.Организация отдыха и оздоровления детей в каникулярное время, в том числе в лагере с дневным пребыванием детей.</t>
  </si>
  <si>
    <t>1.2.7.Организация работы групп продленного дня.</t>
  </si>
  <si>
    <t>2.3.8.Организация других видов деятельности обучающихся, не входящих в образовательные программы с согласия родителей (законных представителей) обучающихся.</t>
  </si>
  <si>
    <t>1.3.1.Реализация основных общеобразовательных программ дошкольного образования</t>
  </si>
  <si>
    <t>1.3.2.Реализация основных общеобразовательных программ начального общего образования</t>
  </si>
  <si>
    <t>1.3.3.Реализация основных общеобразовательных программ основного общего образования</t>
  </si>
  <si>
    <t>1.3.4.Реализация основных общеобразовательных программ среднего общего образования</t>
  </si>
  <si>
    <t xml:space="preserve">1.3.5.Предоставление питания </t>
  </si>
  <si>
    <t>1.3.6.Содержание детей</t>
  </si>
  <si>
    <t>1.3.7.Присмотр и уход</t>
  </si>
  <si>
    <t>1.3.8.Организация отдыха детей и молодежи</t>
  </si>
  <si>
    <t>Директор муниципального бюджетного общеобразовательного учреждения средней общеобразовательной школы с. Варфоломеевка Александрово-Гайского муниципального района Саратовской области</t>
  </si>
  <si>
    <t>Муниципальное бюджетное общеобразовательное учреждение средняя общеобразовательная школа  с. Варфоломеевка Александрово-Гайского муниципального района Саратовской области</t>
  </si>
  <si>
    <t xml:space="preserve"> Администрация Александрово-Гайского муниципального района Саратовской области</t>
  </si>
  <si>
    <t>075;0707;69 4 01 18500;244 (225)</t>
  </si>
  <si>
    <t>075;0707;69 4 01 18500;244 (226)</t>
  </si>
  <si>
    <t>3.2.11.</t>
  </si>
  <si>
    <t>075;0707;69 4 01 18500;244 (344)</t>
  </si>
  <si>
    <t>3.2.10.</t>
  </si>
  <si>
    <t>3.2.12.</t>
  </si>
  <si>
    <t>Варфоломеевка</t>
  </si>
  <si>
    <t>075;0702;00 0 00 00000;244 (343)</t>
  </si>
  <si>
    <t>4.2.10.</t>
  </si>
  <si>
    <t>29</t>
  </si>
  <si>
    <t>декабря</t>
  </si>
  <si>
    <t>на  1 января 2018 г.</t>
  </si>
  <si>
    <t>29.12.2017</t>
  </si>
  <si>
    <r>
      <t>на 29 декабря 20</t>
    </r>
    <r>
      <rPr>
        <u val="single"/>
        <sz val="12"/>
        <rFont val="Times New Roman"/>
        <family val="1"/>
      </rPr>
      <t xml:space="preserve">  17 </t>
    </r>
    <r>
      <rPr>
        <sz val="12"/>
        <rFont val="Times New Roman"/>
        <family val="1"/>
      </rPr>
      <t>г.</t>
    </r>
  </si>
  <si>
    <t>1 января</t>
  </si>
  <si>
    <r>
      <rPr>
        <u val="single"/>
        <sz val="12"/>
        <rFont val="Times New Roman"/>
        <family val="1"/>
      </rPr>
      <t>20 18</t>
    </r>
    <r>
      <rPr>
        <sz val="12"/>
        <rFont val="Times New Roman"/>
        <family val="1"/>
      </rPr>
      <t xml:space="preserve">  г.</t>
    </r>
  </si>
  <si>
    <r>
      <t>на 1 января 20</t>
    </r>
    <r>
      <rPr>
        <u val="single"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г.</t>
    </r>
  </si>
  <si>
    <r>
      <t>на 1 января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 xml:space="preserve"> 18  </t>
    </r>
    <r>
      <rPr>
        <sz val="12"/>
        <rFont val="Times New Roman"/>
        <family val="1"/>
      </rPr>
      <t>г.</t>
    </r>
  </si>
  <si>
    <r>
      <t>1.4. Общая балансовая стоимость недвижимого муниципального имущества на дату составления Плана -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___________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</si>
  <si>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________ </t>
    </r>
    <r>
      <rPr>
        <sz val="11"/>
        <rFont val="Times New Roman"/>
        <family val="1"/>
      </rPr>
      <t>рублей,</t>
    </r>
  </si>
  <si>
    <r>
      <t xml:space="preserve">1.5. Общая балансовая стоимость движимого муниципального имущества на дату составления Плана  </t>
    </r>
    <r>
      <rPr>
        <u val="single"/>
        <sz val="11"/>
        <rFont val="Times New Roman"/>
        <family val="1"/>
      </rPr>
      <t xml:space="preserve">_________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</si>
  <si>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>_________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</si>
  <si>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t>питание за счет родительской платы</t>
  </si>
  <si>
    <t>связь, местный бюджет</t>
  </si>
  <si>
    <t>интернет, областной бюджет</t>
  </si>
  <si>
    <t>ТЭР, местный бюджет</t>
  </si>
  <si>
    <t>гсм, местный бюджет</t>
  </si>
  <si>
    <t>питание, местный бюджет</t>
  </si>
  <si>
    <t>питание структурка, областной бюджет</t>
  </si>
  <si>
    <t>медикаменты структурка, областной бюджет</t>
  </si>
  <si>
    <t>мягкий инвентарь структурка, областной бюджет</t>
  </si>
  <si>
    <t>питание, областной бюджет</t>
  </si>
  <si>
    <t>организация отдыха детей в каникуллярное время, местный бюджет</t>
  </si>
  <si>
    <t>44730 школа, 10800-структурка учебные расходы, областной бюджет</t>
  </si>
  <si>
    <t>10160- программное обеспечение, 1550-приобретение, изготовление бланков документов об образовании, областой бюджет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</si>
</sst>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.000"/>
    <numFmt numFmtId="202" formatCode="#,##0.0000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0.0000000000"/>
    <numFmt numFmtId="209" formatCode="0.000000000"/>
    <numFmt numFmtId="210" formatCode="0.00000000"/>
    <numFmt numFmtId="211" formatCode="0.0000000"/>
    <numFmt numFmtId="212" formatCode="0.00000000000"/>
    <numFmt numFmtId="213" formatCode="0.000000000000"/>
    <numFmt numFmtId="214" formatCode="0.0000000000000"/>
    <numFmt numFmtId="215" formatCode="_-* #,##0.0000_р_._-;\-* #,##0.0000_р_._-;_-* &quot;-&quot;????_р_._-;_-@_-"/>
    <numFmt numFmtId="216" formatCode="[$-FC19]d\ mmmm\ yyyy\ &quot;г.&quot;"/>
    <numFmt numFmtId="217" formatCode="#,##0.00_ ;[Red]\-#,##0.00\ 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192" fontId="1" fillId="0" borderId="10" xfId="0" applyNumberFormat="1" applyFont="1" applyBorder="1" applyAlignment="1">
      <alignment vertical="top" wrapText="1"/>
    </xf>
    <xf numFmtId="0" fontId="25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/>
      <protection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4" borderId="10" xfId="53" applyFont="1" applyFill="1" applyBorder="1" applyAlignment="1">
      <alignment vertical="top" wrapText="1"/>
      <protection/>
    </xf>
    <xf numFmtId="0" fontId="25" fillId="4" borderId="10" xfId="53" applyFont="1" applyFill="1" applyBorder="1" applyAlignment="1">
      <alignment horizontal="center" wrapText="1"/>
      <protection/>
    </xf>
    <xf numFmtId="217" fontId="25" fillId="4" borderId="10" xfId="53" applyNumberFormat="1" applyFont="1" applyFill="1" applyBorder="1" applyAlignment="1">
      <alignment vertical="center" wrapText="1"/>
      <protection/>
    </xf>
    <xf numFmtId="217" fontId="25" fillId="24" borderId="10" xfId="53" applyNumberFormat="1" applyFont="1" applyFill="1" applyBorder="1" applyAlignment="1">
      <alignment vertical="center" wrapText="1"/>
      <protection/>
    </xf>
    <xf numFmtId="0" fontId="25" fillId="0" borderId="0" xfId="53" applyFont="1" applyFill="1">
      <alignment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vertical="top" wrapText="1"/>
      <protection/>
    </xf>
    <xf numFmtId="217" fontId="1" fillId="22" borderId="10" xfId="53" applyNumberFormat="1" applyFont="1" applyFill="1" applyBorder="1" applyAlignment="1">
      <alignment vertical="center" wrapText="1"/>
      <protection/>
    </xf>
    <xf numFmtId="217" fontId="1" fillId="24" borderId="10" xfId="53" applyNumberFormat="1" applyFont="1" applyFill="1" applyBorder="1" applyAlignment="1">
      <alignment vertical="center" wrapText="1"/>
      <protection/>
    </xf>
    <xf numFmtId="217" fontId="1" fillId="0" borderId="10" xfId="53" applyNumberFormat="1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25" fillId="22" borderId="10" xfId="53" applyFont="1" applyFill="1" applyBorder="1" applyAlignment="1">
      <alignment horizontal="center" vertical="center" wrapText="1"/>
      <protection/>
    </xf>
    <xf numFmtId="0" fontId="25" fillId="22" borderId="10" xfId="53" applyFont="1" applyFill="1" applyBorder="1" applyAlignment="1">
      <alignment vertical="top" wrapText="1"/>
      <protection/>
    </xf>
    <xf numFmtId="0" fontId="25" fillId="22" borderId="10" xfId="53" applyFont="1" applyFill="1" applyBorder="1" applyAlignment="1">
      <alignment horizontal="center" vertical="center"/>
      <protection/>
    </xf>
    <xf numFmtId="217" fontId="25" fillId="22" borderId="10" xfId="53" applyNumberFormat="1" applyFont="1" applyFill="1" applyBorder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25" borderId="10" xfId="53" applyFont="1" applyFill="1" applyBorder="1" applyAlignment="1">
      <alignment/>
      <protection/>
    </xf>
    <xf numFmtId="217" fontId="1" fillId="0" borderId="10" xfId="63" applyNumberFormat="1" applyFont="1" applyFill="1" applyBorder="1" applyAlignment="1">
      <alignment vertical="center" wrapText="1"/>
    </xf>
    <xf numFmtId="0" fontId="25" fillId="22" borderId="13" xfId="53" applyFont="1" applyFill="1" applyBorder="1" applyAlignment="1">
      <alignment horizontal="center" vertical="center" wrapText="1"/>
      <protection/>
    </xf>
    <xf numFmtId="217" fontId="25" fillId="22" borderId="10" xfId="63" applyNumberFormat="1" applyFont="1" applyFill="1" applyBorder="1" applyAlignment="1">
      <alignment vertical="center" wrapText="1"/>
    </xf>
    <xf numFmtId="0" fontId="1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/>
      <protection/>
    </xf>
    <xf numFmtId="217" fontId="1" fillId="0" borderId="10" xfId="63" applyNumberFormat="1" applyFont="1" applyBorder="1" applyAlignment="1">
      <alignment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14" fontId="1" fillId="0" borderId="13" xfId="53" applyNumberFormat="1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25" fillId="22" borderId="10" xfId="53" applyFont="1" applyFill="1" applyBorder="1" applyAlignment="1">
      <alignment horizontal="center"/>
      <protection/>
    </xf>
    <xf numFmtId="14" fontId="1" fillId="25" borderId="13" xfId="53" applyNumberFormat="1" applyFont="1" applyFill="1" applyBorder="1" applyAlignment="1">
      <alignment horizontal="center" vertical="center" wrapText="1"/>
      <protection/>
    </xf>
    <xf numFmtId="0" fontId="1" fillId="25" borderId="10" xfId="53" applyFont="1" applyFill="1" applyBorder="1" applyAlignment="1">
      <alignment vertical="top" wrapText="1"/>
      <protection/>
    </xf>
    <xf numFmtId="0" fontId="1" fillId="25" borderId="10" xfId="53" applyFont="1" applyFill="1" applyBorder="1" applyAlignment="1">
      <alignment horizontal="left"/>
      <protection/>
    </xf>
    <xf numFmtId="217" fontId="1" fillId="25" borderId="10" xfId="63" applyNumberFormat="1" applyFont="1" applyFill="1" applyBorder="1" applyAlignment="1">
      <alignment vertical="center" wrapText="1"/>
    </xf>
    <xf numFmtId="0" fontId="1" fillId="25" borderId="0" xfId="53" applyFont="1" applyFill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14" fontId="1" fillId="0" borderId="10" xfId="53" applyNumberFormat="1" applyFont="1" applyFill="1" applyBorder="1" applyAlignment="1">
      <alignment horizontal="center" vertical="center" wrapText="1"/>
      <protection/>
    </xf>
    <xf numFmtId="217" fontId="25" fillId="0" borderId="10" xfId="53" applyNumberFormat="1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>
      <alignment/>
      <protection/>
    </xf>
    <xf numFmtId="0" fontId="1" fillId="0" borderId="10" xfId="53" applyFont="1" applyFill="1" applyBorder="1" applyAlignment="1">
      <alignment horizontal="center" vertical="top" wrapText="1"/>
      <protection/>
    </xf>
    <xf numFmtId="0" fontId="25" fillId="4" borderId="10" xfId="53" applyFont="1" applyFill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217" fontId="1" fillId="24" borderId="10" xfId="53" applyNumberFormat="1" applyFont="1" applyFill="1" applyBorder="1" applyAlignment="1">
      <alignment horizontal="right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26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217" fontId="1" fillId="0" borderId="0" xfId="53" applyNumberFormat="1" applyFont="1" applyFill="1">
      <alignment/>
      <protection/>
    </xf>
    <xf numFmtId="0" fontId="1" fillId="25" borderId="10" xfId="53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top" wrapText="1"/>
    </xf>
    <xf numFmtId="217" fontId="1" fillId="0" borderId="0" xfId="53" applyNumberFormat="1" applyFont="1">
      <alignment/>
      <protection/>
    </xf>
    <xf numFmtId="4" fontId="1" fillId="27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wrapText="1"/>
    </xf>
    <xf numFmtId="0" fontId="32" fillId="28" borderId="10" xfId="53" applyFont="1" applyFill="1" applyBorder="1" applyAlignment="1">
      <alignment horizontal="center"/>
      <protection/>
    </xf>
    <xf numFmtId="0" fontId="32" fillId="28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11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49" fontId="29" fillId="0" borderId="1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49" fontId="29" fillId="0" borderId="11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9" fontId="29" fillId="0" borderId="11" xfId="0" applyNumberFormat="1" applyFont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8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0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6" xfId="53" applyFont="1" applyBorder="1" applyAlignment="1">
      <alignment/>
      <protection/>
    </xf>
    <xf numFmtId="0" fontId="1" fillId="0" borderId="0" xfId="53" applyFont="1" applyAlignment="1">
      <alignment/>
      <protection/>
    </xf>
    <xf numFmtId="0" fontId="1" fillId="0" borderId="16" xfId="53" applyFont="1" applyFill="1" applyBorder="1" applyAlignment="1">
      <alignment/>
      <protection/>
    </xf>
    <xf numFmtId="0" fontId="1" fillId="0" borderId="0" xfId="53" applyFont="1" applyFill="1" applyAlignment="1">
      <alignment/>
      <protection/>
    </xf>
    <xf numFmtId="0" fontId="0" fillId="0" borderId="0" xfId="0" applyAlignment="1">
      <alignment/>
    </xf>
    <xf numFmtId="0" fontId="25" fillId="0" borderId="1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7" xfId="53" applyFont="1" applyFill="1" applyBorder="1" applyAlignment="1">
      <alignment horizontal="center" vertical="top" wrapText="1"/>
      <protection/>
    </xf>
    <xf numFmtId="0" fontId="1" fillId="0" borderId="15" xfId="53" applyFont="1" applyFill="1" applyBorder="1" applyAlignment="1">
      <alignment horizontal="center" vertical="top" wrapText="1"/>
      <protection/>
    </xf>
    <xf numFmtId="0" fontId="1" fillId="25" borderId="12" xfId="53" applyFont="1" applyFill="1" applyBorder="1" applyAlignment="1">
      <alignment horizontal="center" vertical="top" wrapText="1"/>
      <protection/>
    </xf>
    <xf numFmtId="0" fontId="1" fillId="25" borderId="17" xfId="53" applyFont="1" applyFill="1" applyBorder="1" applyAlignment="1">
      <alignment horizontal="center" vertical="top" wrapText="1"/>
      <protection/>
    </xf>
    <xf numFmtId="0" fontId="1" fillId="25" borderId="15" xfId="53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аше ПФХ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Наше ПФХ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86106E35E50A4BFAF0629E73CD1152549675B8525C9B7728006F1BD6bCc8I" TargetMode="External" /><Relationship Id="rId2" Type="http://schemas.openxmlformats.org/officeDocument/2006/relationships/hyperlink" Target="consultantplus://offline/ref=AB86106E35E50A4BFAF0629E73CD1152549774BA50549B7728006F1BD6bCc8I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tabSelected="1" zoomScalePageLayoutView="0" workbookViewId="0" topLeftCell="A1">
      <selection activeCell="CF22" sqref="CF22:DA22"/>
    </sheetView>
  </sheetViews>
  <sheetFormatPr defaultColWidth="9.140625" defaultRowHeight="12.75"/>
  <cols>
    <col min="1" max="24" width="0.85546875" style="82" customWidth="1"/>
    <col min="25" max="25" width="1.28515625" style="82" customWidth="1"/>
    <col min="26" max="73" width="0.85546875" style="82" customWidth="1"/>
    <col min="74" max="75" width="0.9921875" style="82" customWidth="1"/>
    <col min="76" max="76" width="1.1484375" style="82" customWidth="1"/>
    <col min="77" max="101" width="0.85546875" style="82" customWidth="1"/>
    <col min="102" max="102" width="0.5625" style="82" customWidth="1"/>
    <col min="103" max="103" width="6.140625" style="82" hidden="1" customWidth="1"/>
    <col min="104" max="104" width="3.00390625" style="82" hidden="1" customWidth="1"/>
    <col min="105" max="136" width="0.85546875" style="82" customWidth="1"/>
    <col min="137" max="137" width="1.28515625" style="82" customWidth="1"/>
    <col min="138" max="146" width="0.85546875" style="82" customWidth="1"/>
  </cols>
  <sheetData>
    <row r="1" s="81" customFormat="1" ht="11.25" customHeight="1"/>
    <row r="2" s="81" customFormat="1" ht="11.25" customHeight="1"/>
    <row r="3" spans="1:146" s="81" customFormat="1" ht="20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82"/>
      <c r="BB3" s="82"/>
      <c r="BC3" s="82"/>
      <c r="BD3" s="82"/>
      <c r="BE3" s="157" t="s">
        <v>228</v>
      </c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I3" s="157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</row>
    <row r="4" spans="1:146" s="81" customFormat="1" ht="7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82"/>
      <c r="BB4" s="82"/>
      <c r="BC4" s="82"/>
      <c r="BD4" s="82"/>
      <c r="BE4" s="159" t="s">
        <v>299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I4" s="159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</row>
    <row r="5" spans="1:147" s="81" customFormat="1" ht="14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2"/>
      <c r="BB5" s="82"/>
      <c r="BC5" s="82"/>
      <c r="BD5" s="82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4"/>
      <c r="BV5" s="84"/>
      <c r="BW5" s="84"/>
      <c r="BX5" s="84"/>
      <c r="BY5" s="160" t="s">
        <v>274</v>
      </c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161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85"/>
    </row>
    <row r="6" spans="1:147" s="82" customFormat="1" ht="12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81"/>
      <c r="BB6" s="81"/>
      <c r="BC6" s="81"/>
      <c r="BD6" s="81"/>
      <c r="BE6" s="156" t="s">
        <v>229</v>
      </c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 t="s">
        <v>230</v>
      </c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86"/>
    </row>
    <row r="7" spans="1:147" s="82" customFormat="1" ht="12" customHeight="1">
      <c r="A7" s="86"/>
      <c r="B7" s="86"/>
      <c r="C7" s="86"/>
      <c r="D7" s="86"/>
      <c r="E7" s="86"/>
      <c r="F7" s="86"/>
      <c r="G7" s="86"/>
      <c r="H7" s="86"/>
      <c r="I7" s="88"/>
      <c r="J7" s="92"/>
      <c r="K7" s="92"/>
      <c r="L7" s="92"/>
      <c r="M7" s="92"/>
      <c r="N7" s="86"/>
      <c r="O7" s="86"/>
      <c r="P7" s="86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123"/>
      <c r="AJ7" s="123"/>
      <c r="AK7" s="123"/>
      <c r="AL7" s="123"/>
      <c r="AM7" s="126"/>
      <c r="AN7" s="126"/>
      <c r="AO7" s="126"/>
      <c r="AP7" s="126"/>
      <c r="AQ7" s="86"/>
      <c r="AR7" s="86"/>
      <c r="AS7" s="86"/>
      <c r="AT7" s="86"/>
      <c r="AU7" s="86"/>
      <c r="AV7" s="86"/>
      <c r="AW7" s="86"/>
      <c r="AX7" s="86"/>
      <c r="AY7" s="86"/>
      <c r="AZ7" s="86"/>
      <c r="BM7" s="87" t="s">
        <v>231</v>
      </c>
      <c r="BN7" s="149" t="s">
        <v>311</v>
      </c>
      <c r="BO7" s="149"/>
      <c r="BP7" s="149"/>
      <c r="BQ7" s="149"/>
      <c r="BR7" s="82" t="s">
        <v>231</v>
      </c>
      <c r="BU7" s="149" t="s">
        <v>312</v>
      </c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50">
        <v>20</v>
      </c>
      <c r="CK7" s="150"/>
      <c r="CL7" s="150"/>
      <c r="CM7" s="150"/>
      <c r="CN7" s="151" t="s">
        <v>235</v>
      </c>
      <c r="CO7" s="151"/>
      <c r="CP7" s="151"/>
      <c r="CQ7" s="151"/>
      <c r="CR7" s="82" t="s">
        <v>232</v>
      </c>
      <c r="DI7" s="86"/>
      <c r="DJ7" s="86"/>
      <c r="DK7" s="86"/>
      <c r="DL7" s="86"/>
      <c r="DM7" s="86"/>
      <c r="DN7" s="86"/>
      <c r="DO7" s="86"/>
      <c r="DP7" s="86"/>
      <c r="DQ7" s="88"/>
      <c r="DR7" s="144"/>
      <c r="DS7" s="144"/>
      <c r="DT7" s="144"/>
      <c r="DU7" s="144"/>
      <c r="DV7" s="86"/>
      <c r="DW7" s="86"/>
      <c r="DX7" s="86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86"/>
    </row>
    <row r="8" spans="1:147" s="82" customFormat="1" ht="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</row>
    <row r="9" spans="1:147" s="82" customFormat="1" ht="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</row>
    <row r="10" spans="113:147" s="81" customFormat="1" ht="32.25" customHeight="1"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</row>
    <row r="11" spans="113:147" s="82" customFormat="1" ht="15"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</row>
    <row r="12" spans="113:147" s="81" customFormat="1" ht="13.5" customHeight="1"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</row>
    <row r="13" spans="113:147" s="82" customFormat="1" ht="15.75" customHeight="1"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</row>
    <row r="14" spans="100:147" s="82" customFormat="1" ht="15">
      <c r="CV14" s="89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</row>
    <row r="15" spans="100:147" s="82" customFormat="1" ht="15">
      <c r="CV15" s="89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</row>
    <row r="16" spans="1:147" s="82" customFormat="1" ht="16.5">
      <c r="A16" s="152" t="s">
        <v>233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I16" s="153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86"/>
    </row>
    <row r="17" spans="28:147" s="90" customFormat="1" ht="21" customHeight="1">
      <c r="AB17" s="153" t="s">
        <v>313</v>
      </c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91"/>
      <c r="BR17" s="91"/>
      <c r="BS17" s="91"/>
      <c r="BT17" s="91"/>
      <c r="BU17" s="91"/>
      <c r="BV17" s="91"/>
      <c r="BW17" s="92"/>
      <c r="BX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4"/>
      <c r="EH17" s="94"/>
      <c r="EI17" s="94"/>
      <c r="EJ17" s="95"/>
      <c r="EK17" s="93"/>
      <c r="EL17" s="93"/>
      <c r="EM17" s="93"/>
      <c r="EN17" s="93"/>
      <c r="EO17" s="93"/>
      <c r="EP17" s="93"/>
      <c r="EQ17" s="93"/>
    </row>
    <row r="18" spans="113:147" s="82" customFormat="1" ht="15"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</row>
    <row r="19" spans="84:147" s="82" customFormat="1" ht="15"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</row>
    <row r="20" spans="72:147" s="82" customFormat="1" ht="30" customHeight="1">
      <c r="BT20" s="155" t="s">
        <v>234</v>
      </c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97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</row>
    <row r="21" spans="25:147" s="82" customFormat="1" ht="15">
      <c r="Y21" s="87" t="s">
        <v>231</v>
      </c>
      <c r="Z21" s="149" t="s">
        <v>311</v>
      </c>
      <c r="AA21" s="149"/>
      <c r="AB21" s="149"/>
      <c r="AC21" s="149"/>
      <c r="AD21" s="82" t="s">
        <v>231</v>
      </c>
      <c r="AG21" s="149" t="s">
        <v>312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50">
        <v>20</v>
      </c>
      <c r="AZ21" s="150"/>
      <c r="BA21" s="150"/>
      <c r="BB21" s="150"/>
      <c r="BC21" s="151" t="s">
        <v>235</v>
      </c>
      <c r="BD21" s="151"/>
      <c r="BE21" s="151"/>
      <c r="BF21" s="151"/>
      <c r="BG21" s="82" t="s">
        <v>232</v>
      </c>
      <c r="BT21" s="98" t="s">
        <v>236</v>
      </c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146" t="s">
        <v>314</v>
      </c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8"/>
      <c r="EH21" s="144"/>
      <c r="EI21" s="144"/>
      <c r="EJ21" s="144"/>
      <c r="EK21" s="144"/>
      <c r="EL21" s="86"/>
      <c r="EM21" s="86"/>
      <c r="EN21" s="86"/>
      <c r="EO21" s="144"/>
      <c r="EP21" s="145"/>
      <c r="EQ21" s="86"/>
    </row>
    <row r="22" spans="72:147" s="82" customFormat="1" ht="15"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87"/>
      <c r="CE22" s="97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</row>
    <row r="23" spans="72:147" s="82" customFormat="1" ht="15"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87"/>
      <c r="CE23" s="97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</row>
    <row r="24" spans="1:147" s="82" customFormat="1" ht="15" customHeight="1">
      <c r="A24" s="98" t="s">
        <v>237</v>
      </c>
      <c r="W24" s="147" t="s">
        <v>300</v>
      </c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99"/>
      <c r="BT24" s="98" t="s">
        <v>238</v>
      </c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146" t="s">
        <v>275</v>
      </c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I24" s="100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147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86"/>
    </row>
    <row r="25" spans="1:147" s="82" customFormat="1" ht="15">
      <c r="A25" s="98" t="s">
        <v>239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99"/>
      <c r="BT25" s="98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I25" s="100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86"/>
    </row>
    <row r="26" spans="1:147" s="82" customFormat="1" ht="15">
      <c r="A26" s="98" t="s">
        <v>240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101"/>
      <c r="V26" s="102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99"/>
      <c r="BT26" s="96"/>
      <c r="BV26" s="103"/>
      <c r="CD26" s="104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I26" s="100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101"/>
      <c r="ED26" s="102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86"/>
    </row>
    <row r="27" spans="1:147" s="82" customFormat="1" ht="29.25" customHeight="1">
      <c r="A27" s="98" t="s">
        <v>241</v>
      </c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99"/>
      <c r="BT27" s="96"/>
      <c r="BV27" s="103"/>
      <c r="CD27" s="104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I27" s="100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86"/>
    </row>
    <row r="28" spans="44:105" s="82" customFormat="1" ht="10.5" customHeight="1"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V28" s="103"/>
      <c r="CD28" s="87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</row>
    <row r="29" spans="1:146" s="103" customFormat="1" ht="19.5" customHeight="1">
      <c r="A29" s="103" t="s">
        <v>242</v>
      </c>
      <c r="W29" s="139" t="s">
        <v>276</v>
      </c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06"/>
      <c r="CD29" s="107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EE29" s="141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</row>
    <row r="30" spans="1:113" s="103" customFormat="1" ht="27" customHeight="1">
      <c r="A30" s="108" t="s">
        <v>243</v>
      </c>
      <c r="BT30" s="108" t="s">
        <v>244</v>
      </c>
      <c r="CF30" s="140" t="s">
        <v>245</v>
      </c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I30" s="108"/>
    </row>
    <row r="31" spans="1:113" s="110" customFormat="1" ht="6" customHeight="1">
      <c r="A31" s="109"/>
      <c r="BX31" s="109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I31" s="109"/>
    </row>
    <row r="32" spans="1:146" s="82" customFormat="1" ht="14.25" customHeight="1">
      <c r="A32" s="98" t="s">
        <v>246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43" t="s">
        <v>301</v>
      </c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I32" s="98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43"/>
      <c r="EJ32" s="138"/>
      <c r="EK32" s="138"/>
      <c r="EL32" s="138"/>
      <c r="EM32" s="138"/>
      <c r="EN32" s="138"/>
      <c r="EO32" s="138"/>
      <c r="EP32" s="138"/>
    </row>
    <row r="33" spans="1:146" s="82" customFormat="1" ht="14.25" customHeight="1">
      <c r="A33" s="98" t="s">
        <v>247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I33" s="98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38"/>
      <c r="EJ33" s="138"/>
      <c r="EK33" s="138"/>
      <c r="EL33" s="138"/>
      <c r="EM33" s="138"/>
      <c r="EN33" s="138"/>
      <c r="EO33" s="138"/>
      <c r="EP33" s="138"/>
    </row>
    <row r="34" spans="1:146" s="82" customFormat="1" ht="14.25" customHeight="1">
      <c r="A34" s="98" t="s">
        <v>248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I34" s="98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38"/>
      <c r="EJ34" s="138"/>
      <c r="EK34" s="138"/>
      <c r="EL34" s="138"/>
      <c r="EM34" s="138"/>
      <c r="EN34" s="138"/>
      <c r="EO34" s="138"/>
      <c r="EP34" s="138"/>
    </row>
    <row r="35" spans="1:146" s="82" customFormat="1" ht="15" customHeight="1">
      <c r="A35" s="98" t="s">
        <v>249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I35" s="98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38"/>
      <c r="EJ35" s="138"/>
      <c r="EK35" s="138"/>
      <c r="EL35" s="138"/>
      <c r="EM35" s="138"/>
      <c r="EN35" s="138"/>
      <c r="EO35" s="138"/>
      <c r="EP35" s="138"/>
    </row>
    <row r="36" spans="1:146" s="82" customFormat="1" ht="12" customHeight="1">
      <c r="A36" s="98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4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I36" s="98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</row>
    <row r="37" spans="1:146" s="82" customFormat="1" ht="14.25" customHeight="1">
      <c r="A37" s="98" t="s">
        <v>250</v>
      </c>
      <c r="AA37" s="137" t="s">
        <v>277</v>
      </c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I37" s="98"/>
      <c r="EI37" s="137"/>
      <c r="EJ37" s="138"/>
      <c r="EK37" s="138"/>
      <c r="EL37" s="138"/>
      <c r="EM37" s="138"/>
      <c r="EN37" s="138"/>
      <c r="EO37" s="138"/>
      <c r="EP37" s="138"/>
    </row>
    <row r="38" spans="1:146" s="82" customFormat="1" ht="14.25" customHeight="1">
      <c r="A38" s="98" t="s">
        <v>251</v>
      </c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I38" s="98"/>
      <c r="EI38" s="138"/>
      <c r="EJ38" s="138"/>
      <c r="EK38" s="138"/>
      <c r="EL38" s="138"/>
      <c r="EM38" s="138"/>
      <c r="EN38" s="138"/>
      <c r="EO38" s="138"/>
      <c r="EP38" s="138"/>
    </row>
    <row r="39" spans="1:146" s="82" customFormat="1" ht="14.25" customHeight="1">
      <c r="A39" s="98" t="s">
        <v>252</v>
      </c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I39" s="98"/>
      <c r="EI39" s="138"/>
      <c r="EJ39" s="138"/>
      <c r="EK39" s="138"/>
      <c r="EL39" s="138"/>
      <c r="EM39" s="138"/>
      <c r="EN39" s="138"/>
      <c r="EO39" s="138"/>
      <c r="EP39" s="138"/>
    </row>
    <row r="40" spans="1:146" s="82" customFormat="1" ht="14.25" customHeight="1">
      <c r="A40" s="98" t="s">
        <v>253</v>
      </c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I40" s="98"/>
      <c r="EI40" s="138"/>
      <c r="EJ40" s="138"/>
      <c r="EK40" s="138"/>
      <c r="EL40" s="138"/>
      <c r="EM40" s="138"/>
      <c r="EN40" s="138"/>
      <c r="EO40" s="138"/>
      <c r="EP40" s="138"/>
    </row>
    <row r="41" spans="1:146" s="82" customFormat="1" ht="14.25" customHeight="1">
      <c r="A41" s="98" t="s">
        <v>241</v>
      </c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I41" s="98"/>
      <c r="EI41" s="138"/>
      <c r="EJ41" s="138"/>
      <c r="EK41" s="138"/>
      <c r="EL41" s="138"/>
      <c r="EM41" s="138"/>
      <c r="EN41" s="138"/>
      <c r="EO41" s="138"/>
      <c r="EP41" s="138"/>
    </row>
    <row r="42" s="82" customFormat="1" ht="15"/>
  </sheetData>
  <sheetProtection/>
  <mergeCells count="44">
    <mergeCell ref="BE3:DA3"/>
    <mergeCell ref="DI3:EP3"/>
    <mergeCell ref="BE4:DA4"/>
    <mergeCell ref="DI4:EP4"/>
    <mergeCell ref="BY5:DA5"/>
    <mergeCell ref="EC5:EP5"/>
    <mergeCell ref="BE6:BX6"/>
    <mergeCell ref="BY6:DA6"/>
    <mergeCell ref="DI6:EB6"/>
    <mergeCell ref="EC6:EP6"/>
    <mergeCell ref="BN7:BQ7"/>
    <mergeCell ref="BU7:CI7"/>
    <mergeCell ref="CJ7:CM7"/>
    <mergeCell ref="CN7:CQ7"/>
    <mergeCell ref="DR7:DU7"/>
    <mergeCell ref="DY7:EP7"/>
    <mergeCell ref="AY21:BB21"/>
    <mergeCell ref="BC21:BF21"/>
    <mergeCell ref="CF21:DA21"/>
    <mergeCell ref="EH21:EK21"/>
    <mergeCell ref="A16:DA16"/>
    <mergeCell ref="DI16:EP16"/>
    <mergeCell ref="AB17:BP17"/>
    <mergeCell ref="CF19:DA19"/>
    <mergeCell ref="BT20:CD20"/>
    <mergeCell ref="CF20:DA20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Z21:AC21"/>
    <mergeCell ref="AG21:AX21"/>
    <mergeCell ref="AA37:CE41"/>
    <mergeCell ref="EI37:EP41"/>
    <mergeCell ref="W29:BS29"/>
    <mergeCell ref="CF29:DA29"/>
    <mergeCell ref="EE29:EP29"/>
    <mergeCell ref="CF30:DA30"/>
    <mergeCell ref="AA32:CE35"/>
    <mergeCell ref="EI32:EP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37"/>
  <sheetViews>
    <sheetView zoomScalePageLayoutView="0" workbookViewId="0" topLeftCell="A22">
      <selection activeCell="A34" sqref="A34:DA34"/>
    </sheetView>
  </sheetViews>
  <sheetFormatPr defaultColWidth="9.140625" defaultRowHeight="12.75"/>
  <cols>
    <col min="1" max="128" width="0.85546875" style="82" customWidth="1"/>
  </cols>
  <sheetData>
    <row r="1" s="82" customFormat="1" ht="3" customHeight="1"/>
    <row r="2" spans="1:128" s="116" customFormat="1" ht="24.75" customHeight="1">
      <c r="A2" s="167" t="s">
        <v>254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</row>
    <row r="3" spans="1:128" s="116" customFormat="1" ht="9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</row>
    <row r="4" spans="1:128" s="82" customFormat="1" ht="15" customHeight="1">
      <c r="A4" s="165" t="s">
        <v>255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</row>
    <row r="5" spans="1:128" s="82" customFormat="1" ht="48" customHeight="1">
      <c r="A5" s="164" t="s">
        <v>278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</row>
    <row r="6" spans="1:128" s="82" customFormat="1" ht="34.5" customHeight="1">
      <c r="A6" s="164" t="s">
        <v>279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</row>
    <row r="7" spans="1:128" s="82" customFormat="1" ht="17.25" customHeight="1">
      <c r="A7" s="164" t="s">
        <v>280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</row>
    <row r="8" spans="1:128" s="82" customFormat="1" ht="35.25" customHeight="1">
      <c r="A8" s="164" t="s">
        <v>281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</row>
    <row r="9" spans="1:128" s="82" customFormat="1" ht="33" customHeight="1">
      <c r="A9" s="164" t="s">
        <v>282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</row>
    <row r="10" spans="1:128" s="82" customFormat="1" ht="18" customHeight="1">
      <c r="A10" s="165" t="s">
        <v>256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</row>
    <row r="11" spans="1:128" s="82" customFormat="1" ht="49.5" customHeight="1">
      <c r="A11" s="166" t="s">
        <v>283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</row>
    <row r="12" spans="1:128" s="82" customFormat="1" ht="22.5" customHeight="1">
      <c r="A12" s="166" t="s">
        <v>284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</row>
    <row r="13" spans="1:128" s="82" customFormat="1" ht="19.5" customHeight="1">
      <c r="A13" s="166" t="s">
        <v>285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</row>
    <row r="14" spans="1:128" s="119" customFormat="1" ht="15.75" customHeight="1">
      <c r="A14" s="166" t="s">
        <v>286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</row>
    <row r="15" spans="1:128" s="119" customFormat="1" ht="33" customHeight="1">
      <c r="A15" s="164" t="s">
        <v>287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</row>
    <row r="16" spans="1:128" s="119" customFormat="1" ht="33.75" customHeight="1">
      <c r="A16" s="164" t="s">
        <v>288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</row>
    <row r="17" spans="1:128" s="119" customFormat="1" ht="18.75" customHeight="1">
      <c r="A17" s="164" t="s">
        <v>289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</row>
    <row r="18" spans="1:128" s="119" customFormat="1" ht="41.25" customHeight="1">
      <c r="A18" s="164" t="s">
        <v>290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</row>
    <row r="19" spans="1:128" s="82" customFormat="1" ht="44.25" customHeight="1">
      <c r="A19" s="165" t="s">
        <v>257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</row>
    <row r="20" spans="1:128" s="82" customFormat="1" ht="27" customHeight="1">
      <c r="A20" s="164" t="s">
        <v>291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</row>
    <row r="21" spans="1:128" s="82" customFormat="1" ht="23.25" customHeight="1">
      <c r="A21" s="164" t="s">
        <v>292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</row>
    <row r="22" spans="1:128" s="82" customFormat="1" ht="21.75" customHeight="1">
      <c r="A22" s="164" t="s">
        <v>293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</row>
    <row r="23" spans="1:128" s="82" customFormat="1" ht="20.25" customHeight="1">
      <c r="A23" s="164" t="s">
        <v>294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</row>
    <row r="24" spans="1:128" s="82" customFormat="1" ht="16.5" customHeight="1">
      <c r="A24" s="164" t="s">
        <v>295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</row>
    <row r="25" spans="1:128" s="82" customFormat="1" ht="16.5" customHeight="1">
      <c r="A25" s="164" t="s">
        <v>296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</row>
    <row r="26" spans="1:128" s="82" customFormat="1" ht="16.5" customHeight="1">
      <c r="A26" s="164" t="s">
        <v>297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</row>
    <row r="27" spans="1:128" s="82" customFormat="1" ht="24.75" customHeight="1">
      <c r="A27" s="164" t="s">
        <v>298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</row>
    <row r="28" spans="1:128" s="82" customFormat="1" ht="33.75" customHeight="1">
      <c r="A28" s="164" t="s">
        <v>320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</row>
    <row r="29" spans="1:128" s="82" customFormat="1" ht="16.5" customHeight="1">
      <c r="A29" s="120"/>
      <c r="B29" s="164" t="s">
        <v>6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20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</row>
    <row r="30" spans="1:128" s="82" customFormat="1" ht="16.5" customHeight="1">
      <c r="A30" s="120"/>
      <c r="B30" s="164" t="s">
        <v>258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20"/>
      <c r="CX30" s="120"/>
      <c r="CY30" s="120"/>
      <c r="CZ30" s="120"/>
      <c r="DA30" s="120"/>
      <c r="DB30" s="120"/>
      <c r="DC30" s="120"/>
      <c r="DD30" s="120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</row>
    <row r="31" spans="1:128" s="82" customFormat="1" ht="16.5" customHeight="1">
      <c r="A31" s="120"/>
      <c r="B31" s="121"/>
      <c r="C31" s="121"/>
      <c r="D31" s="112"/>
      <c r="E31" s="112"/>
      <c r="F31" s="112"/>
      <c r="G31" s="112"/>
      <c r="H31" s="112"/>
      <c r="I31" s="163" t="s">
        <v>321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0"/>
      <c r="CX31" s="120"/>
      <c r="CY31" s="120"/>
      <c r="CZ31" s="120"/>
      <c r="DA31" s="120"/>
      <c r="DB31" s="120"/>
      <c r="DC31" s="120"/>
      <c r="DD31" s="120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</row>
    <row r="32" spans="1:128" s="82" customFormat="1" ht="32.25" customHeight="1">
      <c r="A32" s="120"/>
      <c r="B32" s="164" t="s">
        <v>259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</row>
    <row r="33" spans="1:128" s="82" customFormat="1" ht="16.5" customHeight="1">
      <c r="A33" s="120"/>
      <c r="B33" s="121"/>
      <c r="C33" s="121"/>
      <c r="D33" s="112"/>
      <c r="E33" s="112"/>
      <c r="F33" s="112"/>
      <c r="G33" s="112"/>
      <c r="H33" s="112"/>
      <c r="I33" s="163" t="s">
        <v>260</v>
      </c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0"/>
      <c r="CX33" s="120"/>
      <c r="CY33" s="120"/>
      <c r="CZ33" s="120"/>
      <c r="DA33" s="120"/>
      <c r="DB33" s="120"/>
      <c r="DC33" s="120"/>
      <c r="DD33" s="120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</row>
    <row r="34" spans="1:128" s="82" customFormat="1" ht="33" customHeight="1">
      <c r="A34" s="164" t="s">
        <v>322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</row>
    <row r="35" spans="1:128" s="82" customFormat="1" ht="15" customHeight="1">
      <c r="A35" s="120"/>
      <c r="B35" s="164" t="s">
        <v>6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20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</row>
    <row r="36" spans="1:128" s="122" customFormat="1" ht="15" customHeight="1">
      <c r="A36" s="120"/>
      <c r="B36" s="164" t="s">
        <v>261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 t="s">
        <v>323</v>
      </c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20"/>
      <c r="CW36" s="120"/>
      <c r="CX36" s="120"/>
      <c r="CY36" s="120"/>
      <c r="CZ36" s="120"/>
      <c r="DA36" s="120"/>
      <c r="DB36" s="120"/>
      <c r="DC36" s="120"/>
      <c r="DD36" s="120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</row>
    <row r="37" spans="1:128" ht="15">
      <c r="A37" s="120"/>
      <c r="B37" s="121"/>
      <c r="C37" s="121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0"/>
      <c r="CX37" s="120"/>
      <c r="CY37" s="120"/>
      <c r="CZ37" s="120"/>
      <c r="DA37" s="120"/>
      <c r="DB37" s="120"/>
      <c r="DC37" s="120"/>
      <c r="DD37" s="120"/>
      <c r="DE37" s="97"/>
      <c r="DF37" s="120"/>
      <c r="DG37" s="121"/>
      <c r="DH37" s="121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</row>
  </sheetData>
  <sheetProtection/>
  <mergeCells count="35">
    <mergeCell ref="A2:DX2"/>
    <mergeCell ref="A4:DX4"/>
    <mergeCell ref="A5:DA5"/>
    <mergeCell ref="A6:DA6"/>
    <mergeCell ref="A7:DX7"/>
    <mergeCell ref="A8:DA8"/>
    <mergeCell ref="A9:DA9"/>
    <mergeCell ref="A10:DX10"/>
    <mergeCell ref="A11:DA11"/>
    <mergeCell ref="A12:DX12"/>
    <mergeCell ref="A13:DX13"/>
    <mergeCell ref="A14:DX14"/>
    <mergeCell ref="A15:DA15"/>
    <mergeCell ref="A16:DA16"/>
    <mergeCell ref="A17:DA17"/>
    <mergeCell ref="A18:DA18"/>
    <mergeCell ref="A19:DA19"/>
    <mergeCell ref="A20:DX20"/>
    <mergeCell ref="B32:DA32"/>
    <mergeCell ref="A21:DX21"/>
    <mergeCell ref="A22:DX22"/>
    <mergeCell ref="A23:DX23"/>
    <mergeCell ref="A24:DX24"/>
    <mergeCell ref="A25:DX25"/>
    <mergeCell ref="A26:DX26"/>
    <mergeCell ref="I33:AK33"/>
    <mergeCell ref="A34:DA34"/>
    <mergeCell ref="B35:Q35"/>
    <mergeCell ref="B36:BR36"/>
    <mergeCell ref="BS36:CU36"/>
    <mergeCell ref="A27:DX27"/>
    <mergeCell ref="A28:DD28"/>
    <mergeCell ref="B29:Q29"/>
    <mergeCell ref="B30:CV30"/>
    <mergeCell ref="I31:AK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7">
      <selection activeCell="E30" sqref="E30"/>
    </sheetView>
  </sheetViews>
  <sheetFormatPr defaultColWidth="9.140625" defaultRowHeight="12.75"/>
  <cols>
    <col min="2" max="2" width="60.00390625" style="0" customWidth="1"/>
    <col min="3" max="3" width="18.28125" style="0" customWidth="1"/>
  </cols>
  <sheetData>
    <row r="1" ht="15.75">
      <c r="C1" s="9" t="s">
        <v>56</v>
      </c>
    </row>
    <row r="3" spans="1:3" ht="15.75">
      <c r="A3" s="168" t="s">
        <v>60</v>
      </c>
      <c r="B3" s="168"/>
      <c r="C3" s="168"/>
    </row>
    <row r="4" spans="1:3" ht="15.75">
      <c r="A4" s="168" t="s">
        <v>315</v>
      </c>
      <c r="B4" s="168"/>
      <c r="C4" s="168"/>
    </row>
    <row r="5" spans="1:3" ht="15.75">
      <c r="A5" s="168" t="s">
        <v>61</v>
      </c>
      <c r="B5" s="168"/>
      <c r="C5" s="168"/>
    </row>
    <row r="6" spans="1:3" ht="15.75">
      <c r="A6" s="2"/>
      <c r="B6" s="2"/>
      <c r="C6" s="2"/>
    </row>
    <row r="8" spans="1:3" s="10" customFormat="1" ht="15.75">
      <c r="A8" s="9" t="s">
        <v>0</v>
      </c>
      <c r="B8" s="9" t="s">
        <v>1</v>
      </c>
      <c r="C8" s="9" t="s">
        <v>2</v>
      </c>
    </row>
    <row r="9" spans="1:3" s="10" customFormat="1" ht="15.75">
      <c r="A9" s="9">
        <v>1</v>
      </c>
      <c r="B9" s="9">
        <v>2</v>
      </c>
      <c r="C9" s="9">
        <v>3</v>
      </c>
    </row>
    <row r="10" spans="1:3" ht="15.75">
      <c r="A10" s="5"/>
      <c r="B10" s="5" t="s">
        <v>3</v>
      </c>
      <c r="C10" s="15"/>
    </row>
    <row r="11" spans="1:3" ht="15.75">
      <c r="A11" s="5"/>
      <c r="B11" s="5" t="s">
        <v>4</v>
      </c>
      <c r="C11" s="15"/>
    </row>
    <row r="12" spans="1:3" ht="15.75">
      <c r="A12" s="5"/>
      <c r="B12" s="5" t="s">
        <v>5</v>
      </c>
      <c r="C12" s="15"/>
    </row>
    <row r="13" spans="1:3" ht="15.75">
      <c r="A13" s="5"/>
      <c r="B13" s="5" t="s">
        <v>6</v>
      </c>
      <c r="C13" s="15"/>
    </row>
    <row r="14" spans="1:3" ht="15.75">
      <c r="A14" s="5"/>
      <c r="B14" s="5" t="s">
        <v>7</v>
      </c>
      <c r="C14" s="15"/>
    </row>
    <row r="15" spans="1:3" ht="15.75">
      <c r="A15" s="5"/>
      <c r="B15" s="5" t="s">
        <v>8</v>
      </c>
      <c r="C15" s="15"/>
    </row>
    <row r="16" spans="1:3" ht="15.75">
      <c r="A16" s="5"/>
      <c r="B16" s="5" t="s">
        <v>6</v>
      </c>
      <c r="C16" s="15"/>
    </row>
    <row r="17" spans="1:3" ht="15.75">
      <c r="A17" s="5"/>
      <c r="B17" s="5" t="s">
        <v>7</v>
      </c>
      <c r="C17" s="15"/>
    </row>
    <row r="18" spans="1:3" ht="15.75">
      <c r="A18" s="5"/>
      <c r="B18" s="5" t="s">
        <v>9</v>
      </c>
      <c r="C18" s="15">
        <f>C20+C25</f>
        <v>0</v>
      </c>
    </row>
    <row r="19" spans="1:3" ht="15.75">
      <c r="A19" s="5"/>
      <c r="B19" s="5" t="s">
        <v>4</v>
      </c>
      <c r="C19" s="15"/>
    </row>
    <row r="20" spans="1:3" ht="15.75">
      <c r="A20" s="5"/>
      <c r="B20" s="5" t="s">
        <v>10</v>
      </c>
      <c r="C20" s="15">
        <f>C22</f>
        <v>0</v>
      </c>
    </row>
    <row r="21" spans="1:3" ht="15.75">
      <c r="A21" s="5"/>
      <c r="B21" s="5" t="s">
        <v>6</v>
      </c>
      <c r="C21" s="15"/>
    </row>
    <row r="22" spans="1:3" ht="15.75">
      <c r="A22" s="5"/>
      <c r="B22" s="5" t="s">
        <v>11</v>
      </c>
      <c r="C22" s="15"/>
    </row>
    <row r="23" spans="1:3" ht="31.5">
      <c r="A23" s="5"/>
      <c r="B23" s="5" t="s">
        <v>12</v>
      </c>
      <c r="C23" s="15"/>
    </row>
    <row r="24" spans="1:3" ht="15.75">
      <c r="A24" s="5"/>
      <c r="B24" s="5" t="s">
        <v>13</v>
      </c>
      <c r="C24" s="15"/>
    </row>
    <row r="25" spans="1:3" ht="15.75">
      <c r="A25" s="5"/>
      <c r="B25" s="5" t="s">
        <v>14</v>
      </c>
      <c r="C25" s="15"/>
    </row>
    <row r="26" spans="1:3" ht="15.75">
      <c r="A26" s="5"/>
      <c r="B26" s="5" t="s">
        <v>15</v>
      </c>
      <c r="C26" s="15"/>
    </row>
    <row r="27" spans="1:3" ht="15.75">
      <c r="A27" s="5"/>
      <c r="B27" s="5" t="s">
        <v>16</v>
      </c>
      <c r="C27" s="15">
        <f>C29+C30</f>
        <v>0</v>
      </c>
    </row>
    <row r="28" spans="1:3" ht="15.75">
      <c r="A28" s="5"/>
      <c r="B28" s="5" t="s">
        <v>4</v>
      </c>
      <c r="C28" s="15"/>
    </row>
    <row r="29" spans="1:3" ht="15.75">
      <c r="A29" s="5"/>
      <c r="B29" s="5" t="s">
        <v>17</v>
      </c>
      <c r="C29" s="15"/>
    </row>
    <row r="30" spans="1:3" ht="15.75">
      <c r="A30" s="5"/>
      <c r="B30" s="5" t="s">
        <v>18</v>
      </c>
      <c r="C30" s="15"/>
    </row>
    <row r="31" spans="1:3" ht="15.75">
      <c r="A31" s="5"/>
      <c r="B31" s="5" t="s">
        <v>6</v>
      </c>
      <c r="C31" s="15"/>
    </row>
    <row r="32" spans="1:3" ht="15.75">
      <c r="A32" s="5"/>
      <c r="B32" s="5" t="s">
        <v>19</v>
      </c>
      <c r="C32" s="15"/>
    </row>
  </sheetData>
  <sheetProtection/>
  <mergeCells count="3"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0" zoomScaleNormal="80" zoomScalePageLayoutView="0" workbookViewId="0" topLeftCell="A13">
      <selection activeCell="E14" sqref="E14"/>
    </sheetView>
  </sheetViews>
  <sheetFormatPr defaultColWidth="9.140625" defaultRowHeight="12.75"/>
  <cols>
    <col min="1" max="1" width="72.421875" style="0" customWidth="1"/>
    <col min="2" max="2" width="9.7109375" style="0" customWidth="1"/>
    <col min="4" max="4" width="14.28125" style="0" bestFit="1" customWidth="1"/>
    <col min="5" max="11" width="15.7109375" style="0" customWidth="1"/>
  </cols>
  <sheetData>
    <row r="1" spans="10:11" ht="15.75">
      <c r="J1" s="11"/>
      <c r="K1" s="3" t="s">
        <v>57</v>
      </c>
    </row>
    <row r="2" spans="1:11" ht="15.75" customHeight="1">
      <c r="A2" s="178" t="s">
        <v>59</v>
      </c>
      <c r="B2" s="178"/>
      <c r="C2" s="178"/>
      <c r="D2" s="178"/>
      <c r="E2" s="178"/>
      <c r="F2" s="14" t="s">
        <v>316</v>
      </c>
      <c r="G2" s="13" t="s">
        <v>317</v>
      </c>
      <c r="I2" s="13"/>
      <c r="J2" s="13"/>
      <c r="K2" s="13"/>
    </row>
    <row r="4" spans="1:11" s="10" customFormat="1" ht="30.75" customHeight="1">
      <c r="A4" s="175" t="s">
        <v>1</v>
      </c>
      <c r="B4" s="175" t="s">
        <v>20</v>
      </c>
      <c r="C4" s="175" t="s">
        <v>21</v>
      </c>
      <c r="D4" s="175" t="s">
        <v>22</v>
      </c>
      <c r="E4" s="175"/>
      <c r="F4" s="175"/>
      <c r="G4" s="175"/>
      <c r="H4" s="175"/>
      <c r="I4" s="175"/>
      <c r="J4" s="175"/>
      <c r="K4" s="175"/>
    </row>
    <row r="5" spans="1:11" s="10" customFormat="1" ht="15.75">
      <c r="A5" s="175"/>
      <c r="B5" s="175"/>
      <c r="C5" s="175"/>
      <c r="D5" s="175" t="s">
        <v>23</v>
      </c>
      <c r="E5" s="175" t="s">
        <v>6</v>
      </c>
      <c r="F5" s="175"/>
      <c r="G5" s="175"/>
      <c r="H5" s="175"/>
      <c r="I5" s="175"/>
      <c r="J5" s="175"/>
      <c r="K5" s="175"/>
    </row>
    <row r="6" spans="1:11" s="10" customFormat="1" ht="60.75" customHeight="1">
      <c r="A6" s="175"/>
      <c r="B6" s="175"/>
      <c r="C6" s="175"/>
      <c r="D6" s="175"/>
      <c r="E6" s="175" t="s">
        <v>55</v>
      </c>
      <c r="F6" s="176" t="s">
        <v>24</v>
      </c>
      <c r="G6" s="175" t="s">
        <v>25</v>
      </c>
      <c r="H6" s="175" t="s">
        <v>26</v>
      </c>
      <c r="I6" s="176" t="s">
        <v>27</v>
      </c>
      <c r="J6" s="175" t="s">
        <v>28</v>
      </c>
      <c r="K6" s="175"/>
    </row>
    <row r="7" spans="1:11" s="10" customFormat="1" ht="128.25" customHeight="1">
      <c r="A7" s="175"/>
      <c r="B7" s="175"/>
      <c r="C7" s="175"/>
      <c r="D7" s="175"/>
      <c r="E7" s="175"/>
      <c r="F7" s="177"/>
      <c r="G7" s="175"/>
      <c r="H7" s="175"/>
      <c r="I7" s="177"/>
      <c r="J7" s="9" t="s">
        <v>23</v>
      </c>
      <c r="K7" s="9" t="s">
        <v>29</v>
      </c>
    </row>
    <row r="8" spans="1:1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9" t="s">
        <v>73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ht="15.75">
      <c r="A9" s="12" t="s">
        <v>30</v>
      </c>
      <c r="B9" s="3">
        <v>100</v>
      </c>
      <c r="C9" s="3" t="s">
        <v>31</v>
      </c>
      <c r="D9" s="16">
        <f>E9+G9+J9</f>
        <v>12193550</v>
      </c>
      <c r="E9" s="16">
        <f>E12</f>
        <v>11990550</v>
      </c>
      <c r="F9" s="16">
        <f>F10+F12+F13</f>
        <v>0</v>
      </c>
      <c r="G9" s="16">
        <f>G15</f>
        <v>0</v>
      </c>
      <c r="H9" s="16">
        <v>0</v>
      </c>
      <c r="I9" s="16">
        <f>I10+I12+I13</f>
        <v>0</v>
      </c>
      <c r="J9" s="16">
        <f>J10+J12+J13</f>
        <v>203000</v>
      </c>
      <c r="K9" s="16"/>
    </row>
    <row r="10" spans="1:11" ht="15.75">
      <c r="A10" s="7" t="s">
        <v>6</v>
      </c>
      <c r="B10" s="172">
        <v>110</v>
      </c>
      <c r="C10" s="173"/>
      <c r="D10" s="169"/>
      <c r="E10" s="174" t="s">
        <v>31</v>
      </c>
      <c r="F10" s="170"/>
      <c r="G10" s="174" t="s">
        <v>31</v>
      </c>
      <c r="H10" s="174" t="s">
        <v>31</v>
      </c>
      <c r="I10" s="170"/>
      <c r="J10" s="169"/>
      <c r="K10" s="174" t="s">
        <v>31</v>
      </c>
    </row>
    <row r="11" spans="1:11" ht="15.75">
      <c r="A11" s="5" t="s">
        <v>32</v>
      </c>
      <c r="B11" s="172"/>
      <c r="C11" s="173"/>
      <c r="D11" s="169"/>
      <c r="E11" s="174"/>
      <c r="F11" s="171"/>
      <c r="G11" s="174"/>
      <c r="H11" s="174"/>
      <c r="I11" s="171"/>
      <c r="J11" s="169"/>
      <c r="K11" s="174"/>
    </row>
    <row r="12" spans="1:11" ht="15.75">
      <c r="A12" s="5" t="s">
        <v>33</v>
      </c>
      <c r="B12" s="3">
        <v>120</v>
      </c>
      <c r="C12" s="6"/>
      <c r="D12" s="16">
        <f>E12+J12</f>
        <v>12193550</v>
      </c>
      <c r="E12" s="16">
        <f>'Таблица 2.2'!H10</f>
        <v>11990550</v>
      </c>
      <c r="F12" s="16">
        <v>0</v>
      </c>
      <c r="G12" s="17" t="s">
        <v>31</v>
      </c>
      <c r="H12" s="17" t="s">
        <v>31</v>
      </c>
      <c r="I12" s="17"/>
      <c r="J12" s="16">
        <f>'Таблица 2.2'!H77</f>
        <v>203000</v>
      </c>
      <c r="K12" s="16"/>
    </row>
    <row r="13" spans="1:11" ht="15.75">
      <c r="A13" s="5" t="s">
        <v>34</v>
      </c>
      <c r="B13" s="3">
        <v>130</v>
      </c>
      <c r="C13" s="6"/>
      <c r="D13" s="16"/>
      <c r="E13" s="17" t="s">
        <v>31</v>
      </c>
      <c r="F13" s="17"/>
      <c r="G13" s="17" t="s">
        <v>31</v>
      </c>
      <c r="H13" s="17" t="s">
        <v>31</v>
      </c>
      <c r="I13" s="17"/>
      <c r="J13" s="16"/>
      <c r="K13" s="17" t="s">
        <v>31</v>
      </c>
    </row>
    <row r="14" spans="1:11" ht="47.25">
      <c r="A14" s="5" t="s">
        <v>35</v>
      </c>
      <c r="B14" s="3">
        <v>140</v>
      </c>
      <c r="C14" s="6"/>
      <c r="D14" s="16"/>
      <c r="E14" s="17" t="s">
        <v>31</v>
      </c>
      <c r="F14" s="17"/>
      <c r="G14" s="17" t="s">
        <v>31</v>
      </c>
      <c r="H14" s="17" t="s">
        <v>31</v>
      </c>
      <c r="I14" s="17"/>
      <c r="J14" s="16"/>
      <c r="K14" s="17" t="s">
        <v>31</v>
      </c>
    </row>
    <row r="15" spans="1:11" ht="15.75">
      <c r="A15" s="5" t="s">
        <v>36</v>
      </c>
      <c r="B15" s="3">
        <v>150</v>
      </c>
      <c r="C15" s="6"/>
      <c r="D15" s="16">
        <f>G15</f>
        <v>0</v>
      </c>
      <c r="E15" s="18" t="s">
        <v>31</v>
      </c>
      <c r="F15" s="18"/>
      <c r="G15" s="16">
        <f>'Таблица 2.2'!H98</f>
        <v>0</v>
      </c>
      <c r="H15" s="16"/>
      <c r="I15" s="16"/>
      <c r="J15" s="17" t="s">
        <v>31</v>
      </c>
      <c r="K15" s="17" t="s">
        <v>31</v>
      </c>
    </row>
    <row r="16" spans="1:11" ht="15.75">
      <c r="A16" s="5" t="s">
        <v>37</v>
      </c>
      <c r="B16" s="3">
        <v>160</v>
      </c>
      <c r="C16" s="6"/>
      <c r="D16" s="16"/>
      <c r="E16" s="17" t="s">
        <v>31</v>
      </c>
      <c r="F16" s="17"/>
      <c r="G16" s="17" t="s">
        <v>31</v>
      </c>
      <c r="H16" s="17" t="s">
        <v>31</v>
      </c>
      <c r="I16" s="17"/>
      <c r="J16" s="16"/>
      <c r="K16" s="16"/>
    </row>
    <row r="17" spans="1:11" ht="15.75">
      <c r="A17" s="5" t="s">
        <v>38</v>
      </c>
      <c r="B17" s="3">
        <v>180</v>
      </c>
      <c r="C17" s="3" t="s">
        <v>31</v>
      </c>
      <c r="D17" s="16"/>
      <c r="E17" s="17" t="s">
        <v>31</v>
      </c>
      <c r="F17" s="17"/>
      <c r="G17" s="17" t="s">
        <v>31</v>
      </c>
      <c r="H17" s="17" t="s">
        <v>31</v>
      </c>
      <c r="I17" s="17"/>
      <c r="J17" s="16"/>
      <c r="K17" s="17" t="s">
        <v>31</v>
      </c>
    </row>
    <row r="18" spans="1:11" ht="15.75">
      <c r="A18" s="12" t="s">
        <v>39</v>
      </c>
      <c r="B18" s="3">
        <v>200</v>
      </c>
      <c r="C18" s="3" t="s">
        <v>31</v>
      </c>
      <c r="D18" s="16">
        <f>E18+G18+J18</f>
        <v>12193550</v>
      </c>
      <c r="E18" s="16">
        <f>E19+E24++E28</f>
        <v>11990550</v>
      </c>
      <c r="F18" s="16"/>
      <c r="G18" s="16">
        <f>G19</f>
        <v>0</v>
      </c>
      <c r="H18" s="16"/>
      <c r="I18" s="16"/>
      <c r="J18" s="16">
        <f>J28</f>
        <v>203000</v>
      </c>
      <c r="K18" s="16"/>
    </row>
    <row r="19" spans="1:11" ht="15.75">
      <c r="A19" s="5" t="s">
        <v>40</v>
      </c>
      <c r="B19" s="3">
        <v>210</v>
      </c>
      <c r="C19" s="6"/>
      <c r="D19" s="16">
        <f>E19+G19</f>
        <v>10176200</v>
      </c>
      <c r="E19" s="16">
        <f>E20</f>
        <v>10176200</v>
      </c>
      <c r="F19" s="16"/>
      <c r="G19" s="16">
        <f>G20</f>
        <v>0</v>
      </c>
      <c r="H19" s="16"/>
      <c r="I19" s="16"/>
      <c r="J19" s="16"/>
      <c r="K19" s="16"/>
    </row>
    <row r="20" spans="1:11" ht="15.75">
      <c r="A20" s="7" t="s">
        <v>4</v>
      </c>
      <c r="B20" s="172">
        <v>211</v>
      </c>
      <c r="C20" s="173"/>
      <c r="D20" s="169">
        <f>E20+G20</f>
        <v>10176200</v>
      </c>
      <c r="E20" s="169">
        <f>'Таблица 2.2'!H20+'Таблица 2.2'!H7</f>
        <v>10176200</v>
      </c>
      <c r="F20" s="170"/>
      <c r="G20" s="169">
        <f>'Таблица 2.2'!H100+'Таблица 2.2'!H101</f>
        <v>0</v>
      </c>
      <c r="H20" s="169"/>
      <c r="I20" s="170"/>
      <c r="J20" s="169"/>
      <c r="K20" s="169"/>
    </row>
    <row r="21" spans="1:11" ht="15.75">
      <c r="A21" s="7" t="s">
        <v>41</v>
      </c>
      <c r="B21" s="172"/>
      <c r="C21" s="173"/>
      <c r="D21" s="169"/>
      <c r="E21" s="169"/>
      <c r="F21" s="171"/>
      <c r="G21" s="169"/>
      <c r="H21" s="169"/>
      <c r="I21" s="171"/>
      <c r="J21" s="169"/>
      <c r="K21" s="169"/>
    </row>
    <row r="22" spans="1:11" ht="15.75">
      <c r="A22" s="5" t="s">
        <v>42</v>
      </c>
      <c r="B22" s="3">
        <v>220</v>
      </c>
      <c r="C22" s="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8" t="s">
        <v>4</v>
      </c>
      <c r="B23" s="6"/>
      <c r="C23" s="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5" t="s">
        <v>43</v>
      </c>
      <c r="B24" s="3">
        <v>230</v>
      </c>
      <c r="C24" s="6"/>
      <c r="D24" s="16">
        <f>E24</f>
        <v>94200</v>
      </c>
      <c r="E24" s="16">
        <f>'Таблица 2.2'!H63</f>
        <v>94200</v>
      </c>
      <c r="F24" s="16"/>
      <c r="G24" s="16"/>
      <c r="H24" s="16"/>
      <c r="I24" s="16"/>
      <c r="J24" s="16"/>
      <c r="K24" s="16"/>
    </row>
    <row r="25" spans="1:11" ht="15.75">
      <c r="A25" s="8" t="s">
        <v>4</v>
      </c>
      <c r="B25" s="6"/>
      <c r="C25" s="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5" t="s">
        <v>54</v>
      </c>
      <c r="B26" s="3">
        <v>240</v>
      </c>
      <c r="C26" s="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5" t="s">
        <v>44</v>
      </c>
      <c r="B27" s="3">
        <v>250</v>
      </c>
      <c r="C27" s="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5" t="s">
        <v>45</v>
      </c>
      <c r="B28" s="3">
        <v>260</v>
      </c>
      <c r="C28" s="3" t="s">
        <v>31</v>
      </c>
      <c r="D28" s="16">
        <f>E28+J28</f>
        <v>1923150</v>
      </c>
      <c r="E28" s="16">
        <f>'Таблица 2.2'!H29</f>
        <v>1720150</v>
      </c>
      <c r="F28" s="16"/>
      <c r="G28" s="16"/>
      <c r="H28" s="16"/>
      <c r="I28" s="16"/>
      <c r="J28" s="16">
        <f>'Таблица 2.2'!H77</f>
        <v>203000</v>
      </c>
      <c r="K28" s="16"/>
    </row>
    <row r="29" spans="1:11" ht="15.75">
      <c r="A29" s="12" t="s">
        <v>46</v>
      </c>
      <c r="B29" s="3">
        <v>300</v>
      </c>
      <c r="C29" s="3" t="s">
        <v>31</v>
      </c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5" t="s">
        <v>4</v>
      </c>
      <c r="B30" s="172">
        <v>310</v>
      </c>
      <c r="C30" s="173"/>
      <c r="D30" s="169"/>
      <c r="E30" s="169"/>
      <c r="F30" s="170"/>
      <c r="G30" s="169"/>
      <c r="H30" s="169"/>
      <c r="I30" s="170"/>
      <c r="J30" s="169"/>
      <c r="K30" s="169"/>
    </row>
    <row r="31" spans="1:11" ht="15.75">
      <c r="A31" s="5" t="s">
        <v>47</v>
      </c>
      <c r="B31" s="172"/>
      <c r="C31" s="173"/>
      <c r="D31" s="169"/>
      <c r="E31" s="169"/>
      <c r="F31" s="171"/>
      <c r="G31" s="169"/>
      <c r="H31" s="169"/>
      <c r="I31" s="171"/>
      <c r="J31" s="169"/>
      <c r="K31" s="169"/>
    </row>
    <row r="32" spans="1:11" ht="15.75">
      <c r="A32" s="5" t="s">
        <v>48</v>
      </c>
      <c r="B32" s="3">
        <v>320</v>
      </c>
      <c r="C32" s="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5" t="s">
        <v>49</v>
      </c>
      <c r="B33" s="3">
        <v>400</v>
      </c>
      <c r="C33" s="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5" t="s">
        <v>4</v>
      </c>
      <c r="B34" s="172">
        <v>410</v>
      </c>
      <c r="C34" s="173"/>
      <c r="D34" s="169"/>
      <c r="E34" s="169"/>
      <c r="F34" s="170"/>
      <c r="G34" s="169"/>
      <c r="H34" s="169"/>
      <c r="I34" s="170"/>
      <c r="J34" s="169"/>
      <c r="K34" s="169"/>
    </row>
    <row r="35" spans="1:11" ht="15.75">
      <c r="A35" s="5" t="s">
        <v>50</v>
      </c>
      <c r="B35" s="172"/>
      <c r="C35" s="173"/>
      <c r="D35" s="169"/>
      <c r="E35" s="169"/>
      <c r="F35" s="171"/>
      <c r="G35" s="169"/>
      <c r="H35" s="169"/>
      <c r="I35" s="171"/>
      <c r="J35" s="169"/>
      <c r="K35" s="169"/>
    </row>
    <row r="36" spans="1:11" ht="15.75">
      <c r="A36" s="5" t="s">
        <v>51</v>
      </c>
      <c r="B36" s="3">
        <v>420</v>
      </c>
      <c r="C36" s="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2" t="s">
        <v>52</v>
      </c>
      <c r="B37" s="3">
        <v>500</v>
      </c>
      <c r="C37" s="3" t="s">
        <v>31</v>
      </c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2" t="s">
        <v>53</v>
      </c>
      <c r="B38" s="3">
        <v>600</v>
      </c>
      <c r="C38" s="3" t="s">
        <v>31</v>
      </c>
      <c r="D38" s="16"/>
      <c r="E38" s="16"/>
      <c r="F38" s="16"/>
      <c r="G38" s="16"/>
      <c r="H38" s="16"/>
      <c r="I38" s="16"/>
      <c r="J38" s="16"/>
      <c r="K38" s="16"/>
    </row>
  </sheetData>
  <sheetProtection/>
  <mergeCells count="53">
    <mergeCell ref="I20:I21"/>
    <mergeCell ref="I30:I31"/>
    <mergeCell ref="I34:I35"/>
    <mergeCell ref="A2:E2"/>
    <mergeCell ref="F6:F7"/>
    <mergeCell ref="F10:F11"/>
    <mergeCell ref="F20:F21"/>
    <mergeCell ref="A4:A7"/>
    <mergeCell ref="B4:B7"/>
    <mergeCell ref="C4:C7"/>
    <mergeCell ref="H10:H11"/>
    <mergeCell ref="I10:I11"/>
    <mergeCell ref="D4:K4"/>
    <mergeCell ref="D5:D7"/>
    <mergeCell ref="E5:K5"/>
    <mergeCell ref="E6:E7"/>
    <mergeCell ref="G6:G7"/>
    <mergeCell ref="H6:H7"/>
    <mergeCell ref="I6:I7"/>
    <mergeCell ref="J20:J21"/>
    <mergeCell ref="K20:K21"/>
    <mergeCell ref="G20:G21"/>
    <mergeCell ref="H20:H21"/>
    <mergeCell ref="J6:K6"/>
    <mergeCell ref="B10:B11"/>
    <mergeCell ref="C10:C11"/>
    <mergeCell ref="D10:D11"/>
    <mergeCell ref="E10:E11"/>
    <mergeCell ref="G10:G11"/>
    <mergeCell ref="D30:D31"/>
    <mergeCell ref="E30:E31"/>
    <mergeCell ref="G30:G31"/>
    <mergeCell ref="H30:H31"/>
    <mergeCell ref="B20:B21"/>
    <mergeCell ref="C20:C21"/>
    <mergeCell ref="D20:D21"/>
    <mergeCell ref="E20:E21"/>
    <mergeCell ref="B34:B35"/>
    <mergeCell ref="C34:C35"/>
    <mergeCell ref="D34:D35"/>
    <mergeCell ref="E34:E35"/>
    <mergeCell ref="J10:J11"/>
    <mergeCell ref="K10:K11"/>
    <mergeCell ref="G34:G35"/>
    <mergeCell ref="H34:H35"/>
    <mergeCell ref="B30:B31"/>
    <mergeCell ref="C30:C31"/>
    <mergeCell ref="J34:J35"/>
    <mergeCell ref="K34:K35"/>
    <mergeCell ref="J30:J31"/>
    <mergeCell ref="K30:K31"/>
    <mergeCell ref="F30:F31"/>
    <mergeCell ref="F34:F35"/>
  </mergeCells>
  <printOptions/>
  <pageMargins left="0.75" right="0.21" top="0.55" bottom="0.32" header="0.5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26">
      <selection activeCell="C13" sqref="C13"/>
    </sheetView>
  </sheetViews>
  <sheetFormatPr defaultColWidth="9.140625" defaultRowHeight="12.75"/>
  <cols>
    <col min="1" max="1" width="45.421875" style="0" customWidth="1"/>
    <col min="4" max="4" width="13.140625" style="0" customWidth="1"/>
    <col min="5" max="6" width="10.7109375" style="0" customWidth="1"/>
    <col min="7" max="7" width="13.140625" style="0" customWidth="1"/>
    <col min="8" max="12" width="10.7109375" style="0" customWidth="1"/>
  </cols>
  <sheetData>
    <row r="1" spans="11:12" ht="15.75">
      <c r="K1" s="180" t="s">
        <v>74</v>
      </c>
      <c r="L1" s="181"/>
    </row>
    <row r="2" spans="1:12" ht="12.75" customHeight="1">
      <c r="A2" s="182" t="s">
        <v>75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6.5" customHeight="1">
      <c r="A3" s="182" t="s">
        <v>318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6" spans="1:12" ht="31.5" customHeight="1">
      <c r="A6" s="175" t="s">
        <v>1</v>
      </c>
      <c r="B6" s="175" t="s">
        <v>20</v>
      </c>
      <c r="C6" s="175" t="s">
        <v>62</v>
      </c>
      <c r="D6" s="175" t="s">
        <v>63</v>
      </c>
      <c r="E6" s="175"/>
      <c r="F6" s="175"/>
      <c r="G6" s="175"/>
      <c r="H6" s="175"/>
      <c r="I6" s="175"/>
      <c r="J6" s="175"/>
      <c r="K6" s="175"/>
      <c r="L6" s="175"/>
    </row>
    <row r="7" spans="1:12" ht="15.75">
      <c r="A7" s="175"/>
      <c r="B7" s="175"/>
      <c r="C7" s="175"/>
      <c r="D7" s="175" t="s">
        <v>64</v>
      </c>
      <c r="E7" s="175"/>
      <c r="F7" s="175"/>
      <c r="G7" s="175" t="s">
        <v>6</v>
      </c>
      <c r="H7" s="175"/>
      <c r="I7" s="175"/>
      <c r="J7" s="175"/>
      <c r="K7" s="175"/>
      <c r="L7" s="175"/>
    </row>
    <row r="8" spans="1:12" ht="111" customHeight="1">
      <c r="A8" s="175"/>
      <c r="B8" s="175"/>
      <c r="C8" s="175"/>
      <c r="D8" s="175"/>
      <c r="E8" s="175"/>
      <c r="F8" s="175"/>
      <c r="G8" s="179" t="s">
        <v>65</v>
      </c>
      <c r="H8" s="179"/>
      <c r="I8" s="179"/>
      <c r="J8" s="179" t="s">
        <v>66</v>
      </c>
      <c r="K8" s="179"/>
      <c r="L8" s="179"/>
    </row>
    <row r="9" spans="1:12" ht="78.75">
      <c r="A9" s="175"/>
      <c r="B9" s="175"/>
      <c r="C9" s="175"/>
      <c r="D9" s="9" t="s">
        <v>191</v>
      </c>
      <c r="E9" s="9" t="s">
        <v>68</v>
      </c>
      <c r="F9" s="9" t="s">
        <v>69</v>
      </c>
      <c r="G9" s="9" t="s">
        <v>192</v>
      </c>
      <c r="H9" s="9" t="s">
        <v>68</v>
      </c>
      <c r="I9" s="9" t="s">
        <v>69</v>
      </c>
      <c r="J9" s="9" t="s">
        <v>67</v>
      </c>
      <c r="K9" s="9" t="s">
        <v>68</v>
      </c>
      <c r="L9" s="9" t="s">
        <v>68</v>
      </c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" t="s">
        <v>70</v>
      </c>
      <c r="B11" s="3">
        <v>1</v>
      </c>
      <c r="C11" s="3" t="s">
        <v>31</v>
      </c>
      <c r="D11" s="77">
        <f>D12+D14</f>
        <v>1923150</v>
      </c>
      <c r="E11" s="6"/>
      <c r="F11" s="6"/>
      <c r="G11" s="77">
        <f>G12+G14</f>
        <v>1923150</v>
      </c>
      <c r="H11" s="6"/>
      <c r="I11" s="6"/>
      <c r="J11" s="6"/>
      <c r="K11" s="6"/>
      <c r="L11" s="6"/>
    </row>
    <row r="12" spans="1:12" ht="47.25">
      <c r="A12" s="5" t="s">
        <v>71</v>
      </c>
      <c r="B12" s="3">
        <v>1001</v>
      </c>
      <c r="C12" s="3" t="s">
        <v>31</v>
      </c>
      <c r="D12" s="77">
        <f>D13</f>
        <v>0</v>
      </c>
      <c r="E12" s="6"/>
      <c r="F12" s="6"/>
      <c r="G12" s="77">
        <f>G13</f>
        <v>0</v>
      </c>
      <c r="H12" s="6"/>
      <c r="I12" s="6"/>
      <c r="J12" s="6"/>
      <c r="K12" s="6"/>
      <c r="L12" s="6"/>
    </row>
    <row r="13" spans="1:12" ht="15.75">
      <c r="A13" s="5"/>
      <c r="B13" s="3"/>
      <c r="C13" s="136">
        <v>2017</v>
      </c>
      <c r="D13" s="6">
        <f>G13</f>
        <v>0</v>
      </c>
      <c r="E13" s="6"/>
      <c r="F13" s="6"/>
      <c r="G13" s="6">
        <f>'Таблица 2.2'!H32+'Таблица 2.2'!H36+'Таблица 2.2'!H39+'Таблица 2.2'!H46+'Таблица 2.2'!H48+'Таблица 2.2'!H50</f>
        <v>0</v>
      </c>
      <c r="H13" s="6"/>
      <c r="I13" s="6"/>
      <c r="J13" s="6"/>
      <c r="K13" s="6"/>
      <c r="L13" s="6"/>
    </row>
    <row r="14" spans="1:12" ht="31.5">
      <c r="A14" s="5" t="s">
        <v>72</v>
      </c>
      <c r="B14" s="3">
        <v>2001</v>
      </c>
      <c r="C14" s="5"/>
      <c r="D14" s="78">
        <f>D15</f>
        <v>1923150</v>
      </c>
      <c r="E14" s="5"/>
      <c r="F14" s="5"/>
      <c r="G14" s="78">
        <f>G15</f>
        <v>1923150</v>
      </c>
      <c r="H14" s="5"/>
      <c r="I14" s="5"/>
      <c r="J14" s="5"/>
      <c r="K14" s="5"/>
      <c r="L14" s="5"/>
    </row>
    <row r="15" spans="1:12" ht="31.5">
      <c r="A15" s="5" t="s">
        <v>72</v>
      </c>
      <c r="B15" s="5"/>
      <c r="C15" s="5">
        <v>2018</v>
      </c>
      <c r="D15" s="78">
        <f>G15</f>
        <v>1923150</v>
      </c>
      <c r="E15" s="5"/>
      <c r="F15" s="5"/>
      <c r="G15" s="78">
        <f>'Таблица 2.2'!H31+'Таблица 2.2'!H33+'Таблица 2.2'!H35+'Таблица 2.2'!H41+'Таблица 2.2'!H44+'Таблица 2.2'!H45+'Таблица 2.2'!H49+'Таблица 2.2'!H53+'Таблица 2.2'!H54+'Таблица 2.2'!H55+'Таблица 2.2'!H56+'Таблица 2.2'!H59+'Таблица 2.2'!H77</f>
        <v>1923150</v>
      </c>
      <c r="H15" s="5"/>
      <c r="I15" s="5"/>
      <c r="J15" s="5"/>
      <c r="K15" s="5"/>
      <c r="L15" s="5"/>
    </row>
  </sheetData>
  <sheetProtection/>
  <mergeCells count="11">
    <mergeCell ref="C6:C9"/>
    <mergeCell ref="D6:L6"/>
    <mergeCell ref="D7:F8"/>
    <mergeCell ref="G7:L7"/>
    <mergeCell ref="G8:I8"/>
    <mergeCell ref="J8:L8"/>
    <mergeCell ref="K1:L1"/>
    <mergeCell ref="A2:L2"/>
    <mergeCell ref="A3:L3"/>
    <mergeCell ref="A6:A9"/>
    <mergeCell ref="B6:B9"/>
  </mergeCells>
  <hyperlinks>
    <hyperlink ref="G8" r:id="rId1" display="consultantplus://offline/ref=AB86106E35E50A4BFAF0629E73CD1152549675B8525C9B7728006F1BD6bCc8I"/>
    <hyperlink ref="J8" r:id="rId2" display="consultantplus://offline/ref=AB86106E35E50A4BFAF0629E73CD1152549774BA50549B7728006F1BD6bCc8I"/>
  </hyperlinks>
  <printOptions/>
  <pageMargins left="0.27" right="0.2" top="1" bottom="1" header="0.5" footer="0.5"/>
  <pageSetup fitToHeight="1" fitToWidth="1" horizontalDpi="600" verticalDpi="600" orientation="landscape" paperSize="9" scale="88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showZeros="0" zoomScale="80" zoomScaleNormal="80" zoomScalePageLayoutView="0" workbookViewId="0" topLeftCell="C20">
      <selection activeCell="I41" sqref="I41:U41"/>
    </sheetView>
  </sheetViews>
  <sheetFormatPr defaultColWidth="9.140625" defaultRowHeight="12.75"/>
  <cols>
    <col min="1" max="1" width="7.28125" style="25" bestFit="1" customWidth="1"/>
    <col min="2" max="2" width="71.7109375" style="23" customWidth="1"/>
    <col min="3" max="3" width="35.00390625" style="23" customWidth="1"/>
    <col min="4" max="4" width="14.421875" style="62" customWidth="1"/>
    <col min="5" max="5" width="15.00390625" style="62" customWidth="1"/>
    <col min="6" max="6" width="14.8515625" style="62" customWidth="1"/>
    <col min="7" max="7" width="15.28125" style="62" customWidth="1"/>
    <col min="8" max="8" width="15.57421875" style="22" customWidth="1"/>
    <col min="9" max="9" width="9.140625" style="23" customWidth="1"/>
    <col min="10" max="10" width="13.7109375" style="23" bestFit="1" customWidth="1"/>
    <col min="11" max="11" width="9.140625" style="23" customWidth="1"/>
    <col min="12" max="12" width="13.7109375" style="23" bestFit="1" customWidth="1"/>
    <col min="13" max="16384" width="9.140625" style="23" customWidth="1"/>
  </cols>
  <sheetData>
    <row r="1" spans="7:8" ht="15.75">
      <c r="G1" s="180" t="s">
        <v>172</v>
      </c>
      <c r="H1" s="181"/>
    </row>
    <row r="3" spans="1:8" ht="15.75">
      <c r="A3" s="195" t="s">
        <v>190</v>
      </c>
      <c r="B3" s="195"/>
      <c r="C3" s="195"/>
      <c r="D3" s="195"/>
      <c r="E3" s="195"/>
      <c r="F3" s="195"/>
      <c r="G3" s="195"/>
      <c r="H3" s="195"/>
    </row>
    <row r="4" spans="1:8" ht="15.75">
      <c r="A4" s="22"/>
      <c r="B4" s="22"/>
      <c r="C4" s="22"/>
      <c r="D4" s="22"/>
      <c r="E4" s="22"/>
      <c r="F4" s="22"/>
      <c r="G4" s="22"/>
      <c r="H4" s="22" t="s">
        <v>308</v>
      </c>
    </row>
    <row r="5" spans="1:8" s="25" customFormat="1" ht="15.75">
      <c r="A5" s="188" t="s">
        <v>88</v>
      </c>
      <c r="B5" s="188" t="s">
        <v>1</v>
      </c>
      <c r="C5" s="188" t="s">
        <v>150</v>
      </c>
      <c r="D5" s="188" t="s">
        <v>89</v>
      </c>
      <c r="E5" s="188"/>
      <c r="F5" s="188"/>
      <c r="G5" s="188"/>
      <c r="H5" s="188"/>
    </row>
    <row r="6" spans="1:8" s="25" customFormat="1" ht="15.75">
      <c r="A6" s="188"/>
      <c r="B6" s="188"/>
      <c r="C6" s="188"/>
      <c r="D6" s="24" t="s">
        <v>90</v>
      </c>
      <c r="E6" s="24" t="s">
        <v>91</v>
      </c>
      <c r="F6" s="24" t="s">
        <v>92</v>
      </c>
      <c r="G6" s="24" t="s">
        <v>93</v>
      </c>
      <c r="H6" s="24" t="s">
        <v>94</v>
      </c>
    </row>
    <row r="7" spans="1:8" s="31" customFormat="1" ht="15.75">
      <c r="A7" s="24" t="s">
        <v>95</v>
      </c>
      <c r="B7" s="66" t="s">
        <v>96</v>
      </c>
      <c r="C7" s="38" t="s">
        <v>97</v>
      </c>
      <c r="D7" s="65"/>
      <c r="E7" s="65"/>
      <c r="F7" s="65"/>
      <c r="G7" s="65"/>
      <c r="H7" s="30">
        <f>SUM(D7:G7)</f>
        <v>0</v>
      </c>
    </row>
    <row r="8" spans="1:8" s="31" customFormat="1" ht="15.75">
      <c r="A8" s="26" t="s">
        <v>98</v>
      </c>
      <c r="B8" s="27" t="s">
        <v>99</v>
      </c>
      <c r="C8" s="28" t="s">
        <v>97</v>
      </c>
      <c r="D8" s="29">
        <f>SUM(D10:D14)</f>
        <v>3048998</v>
      </c>
      <c r="E8" s="29">
        <f>SUM(E10:E14)</f>
        <v>3076517</v>
      </c>
      <c r="F8" s="29">
        <f>SUM(F10:F14)</f>
        <v>3034017</v>
      </c>
      <c r="G8" s="29">
        <f>SUM(G10:G14)</f>
        <v>3034018</v>
      </c>
      <c r="H8" s="30">
        <f>SUM(D8:G8)</f>
        <v>12193550</v>
      </c>
    </row>
    <row r="9" spans="1:8" ht="15.75">
      <c r="A9" s="189" t="s">
        <v>6</v>
      </c>
      <c r="B9" s="190"/>
      <c r="C9" s="190"/>
      <c r="D9" s="190"/>
      <c r="E9" s="190"/>
      <c r="F9" s="190"/>
      <c r="G9" s="190"/>
      <c r="H9" s="191"/>
    </row>
    <row r="10" spans="1:8" ht="15.75">
      <c r="A10" s="32" t="s">
        <v>100</v>
      </c>
      <c r="B10" s="34" t="s">
        <v>101</v>
      </c>
      <c r="C10" s="24"/>
      <c r="D10" s="73">
        <f>D18</f>
        <v>2998248</v>
      </c>
      <c r="E10" s="73">
        <f>E18</f>
        <v>3025767</v>
      </c>
      <c r="F10" s="73">
        <f>F18</f>
        <v>2983267</v>
      </c>
      <c r="G10" s="73">
        <f>G18</f>
        <v>2983268</v>
      </c>
      <c r="H10" s="36">
        <f>SUM(D10:G10)</f>
        <v>11990550</v>
      </c>
    </row>
    <row r="11" spans="1:8" ht="15.75">
      <c r="A11" s="32" t="s">
        <v>102</v>
      </c>
      <c r="B11" s="34" t="s">
        <v>103</v>
      </c>
      <c r="C11" s="24"/>
      <c r="D11" s="37">
        <f>D98</f>
        <v>0</v>
      </c>
      <c r="E11" s="37">
        <f>E98</f>
        <v>0</v>
      </c>
      <c r="F11" s="37">
        <f>F98</f>
        <v>0</v>
      </c>
      <c r="G11" s="37">
        <f>G98</f>
        <v>0</v>
      </c>
      <c r="H11" s="36">
        <f>SUM(D11:G11)</f>
        <v>0</v>
      </c>
    </row>
    <row r="12" spans="1:8" ht="15.75">
      <c r="A12" s="32" t="s">
        <v>104</v>
      </c>
      <c r="B12" s="34" t="s">
        <v>105</v>
      </c>
      <c r="C12" s="24"/>
      <c r="D12" s="37"/>
      <c r="E12" s="37"/>
      <c r="F12" s="37"/>
      <c r="G12" s="37"/>
      <c r="H12" s="36">
        <f>SUM(D12:G12)</f>
        <v>0</v>
      </c>
    </row>
    <row r="13" spans="1:8" ht="47.25">
      <c r="A13" s="32" t="s">
        <v>106</v>
      </c>
      <c r="B13" s="34" t="s">
        <v>149</v>
      </c>
      <c r="C13" s="24"/>
      <c r="D13" s="37"/>
      <c r="E13" s="37"/>
      <c r="F13" s="37"/>
      <c r="G13" s="37"/>
      <c r="H13" s="36">
        <f>SUM(D13:G13)</f>
        <v>0</v>
      </c>
    </row>
    <row r="14" spans="1:8" ht="15.75">
      <c r="A14" s="32" t="s">
        <v>107</v>
      </c>
      <c r="B14" s="34" t="s">
        <v>108</v>
      </c>
      <c r="C14" s="24"/>
      <c r="D14" s="35">
        <f>D16+D17</f>
        <v>50750</v>
      </c>
      <c r="E14" s="35">
        <f>E16+E17</f>
        <v>50750</v>
      </c>
      <c r="F14" s="35">
        <f>F16+F17</f>
        <v>50750</v>
      </c>
      <c r="G14" s="35">
        <f>G16+G17</f>
        <v>50750</v>
      </c>
      <c r="H14" s="36">
        <f>SUM(D14:G14)</f>
        <v>203000</v>
      </c>
    </row>
    <row r="15" spans="1:8" ht="15.75">
      <c r="A15" s="189" t="s">
        <v>6</v>
      </c>
      <c r="B15" s="190"/>
      <c r="C15" s="190"/>
      <c r="D15" s="190"/>
      <c r="E15" s="190"/>
      <c r="F15" s="190"/>
      <c r="G15" s="190"/>
      <c r="H15" s="191"/>
    </row>
    <row r="16" spans="1:8" ht="15.75">
      <c r="A16" s="32" t="s">
        <v>109</v>
      </c>
      <c r="B16" s="34" t="s">
        <v>110</v>
      </c>
      <c r="C16" s="38"/>
      <c r="D16" s="37"/>
      <c r="E16" s="37"/>
      <c r="F16" s="37"/>
      <c r="G16" s="37"/>
      <c r="H16" s="36">
        <f>SUM(D16:G16)</f>
        <v>0</v>
      </c>
    </row>
    <row r="17" spans="1:8" ht="15.75">
      <c r="A17" s="32" t="s">
        <v>111</v>
      </c>
      <c r="B17" s="34" t="s">
        <v>151</v>
      </c>
      <c r="C17" s="38"/>
      <c r="D17" s="37">
        <f>D70</f>
        <v>50750</v>
      </c>
      <c r="E17" s="37">
        <f>E70</f>
        <v>50750</v>
      </c>
      <c r="F17" s="37">
        <f>F70</f>
        <v>50750</v>
      </c>
      <c r="G17" s="37">
        <f>G70</f>
        <v>50750</v>
      </c>
      <c r="H17" s="36">
        <f>SUM(D17:G17)</f>
        <v>203000</v>
      </c>
    </row>
    <row r="18" spans="1:8" s="31" customFormat="1" ht="47.25">
      <c r="A18" s="26" t="s">
        <v>112</v>
      </c>
      <c r="B18" s="27" t="s">
        <v>161</v>
      </c>
      <c r="C18" s="26" t="s">
        <v>97</v>
      </c>
      <c r="D18" s="29">
        <f>D20+D29+D60+D63</f>
        <v>2998248</v>
      </c>
      <c r="E18" s="29">
        <f>E20+E29+E60+E63</f>
        <v>3025767</v>
      </c>
      <c r="F18" s="29">
        <f>F20+F29+F60+F63</f>
        <v>2983267</v>
      </c>
      <c r="G18" s="29">
        <f>G20+G29+G60+G63</f>
        <v>2983268</v>
      </c>
      <c r="H18" s="30">
        <f>SUM(D18:G18)</f>
        <v>11990550</v>
      </c>
    </row>
    <row r="19" spans="1:8" ht="15.75">
      <c r="A19" s="189" t="s">
        <v>6</v>
      </c>
      <c r="B19" s="190"/>
      <c r="C19" s="190"/>
      <c r="D19" s="190"/>
      <c r="E19" s="190"/>
      <c r="F19" s="190"/>
      <c r="G19" s="190"/>
      <c r="H19" s="191"/>
    </row>
    <row r="20" spans="1:8" s="31" customFormat="1" ht="63">
      <c r="A20" s="40" t="s">
        <v>113</v>
      </c>
      <c r="B20" s="41" t="s">
        <v>152</v>
      </c>
      <c r="C20" s="42">
        <v>100</v>
      </c>
      <c r="D20" s="43">
        <f>SUM(D22:D28)</f>
        <v>2544050</v>
      </c>
      <c r="E20" s="43">
        <f>SUM(E22:E28)</f>
        <v>2544050</v>
      </c>
      <c r="F20" s="43">
        <f>SUM(F22:F28)</f>
        <v>2544050</v>
      </c>
      <c r="G20" s="43">
        <f>SUM(G22:G28)</f>
        <v>2544050</v>
      </c>
      <c r="H20" s="30">
        <f>SUM(D20:G20)</f>
        <v>10176200</v>
      </c>
    </row>
    <row r="21" spans="1:8" ht="15.75">
      <c r="A21" s="189" t="s">
        <v>4</v>
      </c>
      <c r="B21" s="190"/>
      <c r="C21" s="190"/>
      <c r="D21" s="190"/>
      <c r="E21" s="190"/>
      <c r="F21" s="190"/>
      <c r="G21" s="190"/>
      <c r="H21" s="191"/>
    </row>
    <row r="22" spans="1:10" ht="16.5" customHeight="1">
      <c r="A22" s="44" t="s">
        <v>114</v>
      </c>
      <c r="B22" s="34" t="s">
        <v>115</v>
      </c>
      <c r="C22" s="134" t="s">
        <v>193</v>
      </c>
      <c r="D22" s="46">
        <v>1813800</v>
      </c>
      <c r="E22" s="46">
        <v>1813800</v>
      </c>
      <c r="F22" s="46">
        <v>1813800</v>
      </c>
      <c r="G22" s="46">
        <v>1813800</v>
      </c>
      <c r="H22" s="36">
        <f>SUM(D22:G22)</f>
        <v>7255200</v>
      </c>
      <c r="J22" s="79"/>
    </row>
    <row r="23" spans="1:10" ht="15.75">
      <c r="A23" s="44" t="s">
        <v>114</v>
      </c>
      <c r="B23" s="34" t="s">
        <v>115</v>
      </c>
      <c r="C23" s="80" t="s">
        <v>194</v>
      </c>
      <c r="D23" s="46">
        <v>140125</v>
      </c>
      <c r="E23" s="46">
        <v>140125</v>
      </c>
      <c r="F23" s="46">
        <v>140125</v>
      </c>
      <c r="G23" s="46">
        <v>140125</v>
      </c>
      <c r="H23" s="36">
        <f>SUM(D23:G23)</f>
        <v>560500</v>
      </c>
      <c r="J23" s="79"/>
    </row>
    <row r="24" spans="1:10" ht="15.75" hidden="1">
      <c r="A24" s="44" t="s">
        <v>114</v>
      </c>
      <c r="B24" s="34" t="s">
        <v>115</v>
      </c>
      <c r="C24" s="80" t="s">
        <v>262</v>
      </c>
      <c r="D24" s="46"/>
      <c r="E24" s="46"/>
      <c r="F24" s="46"/>
      <c r="G24" s="46"/>
      <c r="H24" s="36">
        <f>SUM(D24:G24)</f>
        <v>0</v>
      </c>
      <c r="J24" s="79"/>
    </row>
    <row r="25" spans="1:8" ht="15.75" hidden="1">
      <c r="A25" s="44" t="s">
        <v>116</v>
      </c>
      <c r="B25" s="34" t="s">
        <v>117</v>
      </c>
      <c r="C25" s="80" t="s">
        <v>195</v>
      </c>
      <c r="D25" s="46"/>
      <c r="E25" s="46"/>
      <c r="F25" s="46"/>
      <c r="G25" s="46"/>
      <c r="H25" s="36">
        <v>0</v>
      </c>
    </row>
    <row r="26" spans="1:8" ht="15.75">
      <c r="A26" s="44" t="s">
        <v>118</v>
      </c>
      <c r="B26" s="34" t="s">
        <v>119</v>
      </c>
      <c r="C26" s="134" t="s">
        <v>196</v>
      </c>
      <c r="D26" s="71">
        <v>547800</v>
      </c>
      <c r="E26" s="71">
        <v>547800</v>
      </c>
      <c r="F26" s="71">
        <v>547800</v>
      </c>
      <c r="G26" s="71">
        <v>547800</v>
      </c>
      <c r="H26" s="36">
        <f>SUM(D26:G26)</f>
        <v>2191200</v>
      </c>
    </row>
    <row r="27" spans="1:8" ht="15.75">
      <c r="A27" s="44" t="s">
        <v>118</v>
      </c>
      <c r="B27" s="34" t="s">
        <v>119</v>
      </c>
      <c r="C27" s="49" t="s">
        <v>197</v>
      </c>
      <c r="D27" s="71">
        <v>42325</v>
      </c>
      <c r="E27" s="71">
        <v>42325</v>
      </c>
      <c r="F27" s="71">
        <v>42325</v>
      </c>
      <c r="G27" s="71">
        <v>42325</v>
      </c>
      <c r="H27" s="36">
        <f>SUM(D27:G27)</f>
        <v>169300</v>
      </c>
    </row>
    <row r="28" spans="1:8" ht="15.75" hidden="1">
      <c r="A28" s="44" t="s">
        <v>118</v>
      </c>
      <c r="B28" s="34" t="s">
        <v>119</v>
      </c>
      <c r="C28" s="49" t="s">
        <v>263</v>
      </c>
      <c r="D28" s="71"/>
      <c r="E28" s="71"/>
      <c r="F28" s="71"/>
      <c r="G28" s="71"/>
      <c r="H28" s="36">
        <f>SUM(D28:G28)</f>
        <v>0</v>
      </c>
    </row>
    <row r="29" spans="1:8" s="31" customFormat="1" ht="31.5">
      <c r="A29" s="47" t="s">
        <v>120</v>
      </c>
      <c r="B29" s="41" t="s">
        <v>153</v>
      </c>
      <c r="C29" s="42">
        <v>200</v>
      </c>
      <c r="D29" s="48">
        <f>SUM(D31:D59)</f>
        <v>430648</v>
      </c>
      <c r="E29" s="48">
        <f>SUM(E31:E59)</f>
        <v>458167</v>
      </c>
      <c r="F29" s="48">
        <f>SUM(F31:F59)</f>
        <v>415667</v>
      </c>
      <c r="G29" s="48">
        <f>SUM(G31:G59)</f>
        <v>415668</v>
      </c>
      <c r="H29" s="30">
        <f>SUM(D29:G29)</f>
        <v>1720150</v>
      </c>
    </row>
    <row r="30" spans="1:8" ht="15.75">
      <c r="A30" s="189" t="s">
        <v>4</v>
      </c>
      <c r="B30" s="190"/>
      <c r="C30" s="190"/>
      <c r="D30" s="190"/>
      <c r="E30" s="190"/>
      <c r="F30" s="190"/>
      <c r="G30" s="190"/>
      <c r="H30" s="191"/>
    </row>
    <row r="31" spans="1:21" ht="15.75">
      <c r="A31" s="44" t="s">
        <v>121</v>
      </c>
      <c r="B31" s="34" t="s">
        <v>122</v>
      </c>
      <c r="C31" s="72" t="s">
        <v>198</v>
      </c>
      <c r="D31" s="73">
        <v>2800</v>
      </c>
      <c r="E31" s="73">
        <v>2800</v>
      </c>
      <c r="F31" s="73">
        <v>2800</v>
      </c>
      <c r="G31" s="73">
        <v>2800</v>
      </c>
      <c r="H31" s="36">
        <f aca="true" t="shared" si="0" ref="H31:H50">SUM(D31:G31)</f>
        <v>11200</v>
      </c>
      <c r="I31" s="185" t="s">
        <v>325</v>
      </c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</row>
    <row r="32" spans="1:8" ht="15.75" hidden="1">
      <c r="A32" s="44" t="s">
        <v>121</v>
      </c>
      <c r="B32" s="34" t="s">
        <v>122</v>
      </c>
      <c r="C32" s="72" t="s">
        <v>264</v>
      </c>
      <c r="D32" s="73"/>
      <c r="E32" s="73"/>
      <c r="F32" s="73"/>
      <c r="G32" s="73"/>
      <c r="H32" s="36">
        <f t="shared" si="0"/>
        <v>0</v>
      </c>
    </row>
    <row r="33" spans="1:21" ht="15.75">
      <c r="A33" s="44" t="s">
        <v>121</v>
      </c>
      <c r="B33" s="34" t="s">
        <v>122</v>
      </c>
      <c r="C33" s="135" t="s">
        <v>199</v>
      </c>
      <c r="D33" s="73">
        <v>5310</v>
      </c>
      <c r="E33" s="73">
        <v>5310</v>
      </c>
      <c r="F33" s="73">
        <v>5310</v>
      </c>
      <c r="G33" s="73">
        <v>5310</v>
      </c>
      <c r="H33" s="36">
        <f t="shared" si="0"/>
        <v>21240</v>
      </c>
      <c r="I33" s="185" t="s">
        <v>326</v>
      </c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</row>
    <row r="34" spans="1:10" ht="15.75" hidden="1">
      <c r="A34" s="44" t="s">
        <v>123</v>
      </c>
      <c r="B34" s="34" t="s">
        <v>124</v>
      </c>
      <c r="C34" s="72" t="s">
        <v>200</v>
      </c>
      <c r="D34" s="46"/>
      <c r="E34" s="46"/>
      <c r="F34" s="46"/>
      <c r="G34" s="46"/>
      <c r="H34" s="36">
        <f t="shared" si="0"/>
        <v>0</v>
      </c>
      <c r="J34" s="79"/>
    </row>
    <row r="35" spans="1:21" ht="15.75">
      <c r="A35" s="32" t="s">
        <v>125</v>
      </c>
      <c r="B35" s="34" t="s">
        <v>126</v>
      </c>
      <c r="C35" s="72" t="s">
        <v>201</v>
      </c>
      <c r="D35" s="73">
        <v>287250</v>
      </c>
      <c r="E35" s="73">
        <v>287250</v>
      </c>
      <c r="F35" s="73">
        <v>287250</v>
      </c>
      <c r="G35" s="73">
        <v>287250</v>
      </c>
      <c r="H35" s="36">
        <f t="shared" si="0"/>
        <v>1149000</v>
      </c>
      <c r="I35" s="185" t="s">
        <v>327</v>
      </c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</row>
    <row r="36" spans="1:8" ht="15.75" hidden="1">
      <c r="A36" s="32" t="s">
        <v>125</v>
      </c>
      <c r="B36" s="34" t="s">
        <v>126</v>
      </c>
      <c r="C36" s="131" t="s">
        <v>265</v>
      </c>
      <c r="D36" s="73"/>
      <c r="E36" s="73"/>
      <c r="F36" s="73"/>
      <c r="G36" s="73"/>
      <c r="H36" s="36">
        <f t="shared" si="0"/>
        <v>0</v>
      </c>
    </row>
    <row r="37" spans="1:8" ht="15.75" hidden="1">
      <c r="A37" s="32" t="s">
        <v>127</v>
      </c>
      <c r="B37" s="34" t="s">
        <v>128</v>
      </c>
      <c r="C37" s="131" t="s">
        <v>202</v>
      </c>
      <c r="D37" s="46"/>
      <c r="E37" s="46"/>
      <c r="F37" s="46"/>
      <c r="G37" s="46"/>
      <c r="H37" s="36">
        <f t="shared" si="0"/>
        <v>0</v>
      </c>
    </row>
    <row r="38" spans="1:8" ht="18.75" customHeight="1" hidden="1">
      <c r="A38" s="32" t="s">
        <v>129</v>
      </c>
      <c r="B38" s="34" t="s">
        <v>130</v>
      </c>
      <c r="C38" s="18" t="s">
        <v>203</v>
      </c>
      <c r="D38" s="73"/>
      <c r="E38" s="73"/>
      <c r="F38" s="73"/>
      <c r="G38" s="73"/>
      <c r="H38" s="74">
        <f t="shared" si="0"/>
        <v>0</v>
      </c>
    </row>
    <row r="39" spans="1:8" ht="18.75" customHeight="1" hidden="1">
      <c r="A39" s="32" t="s">
        <v>129</v>
      </c>
      <c r="B39" s="34" t="s">
        <v>130</v>
      </c>
      <c r="C39" s="18" t="s">
        <v>266</v>
      </c>
      <c r="D39" s="73"/>
      <c r="E39" s="73"/>
      <c r="F39" s="73"/>
      <c r="G39" s="73"/>
      <c r="H39" s="74">
        <f t="shared" si="0"/>
        <v>0</v>
      </c>
    </row>
    <row r="40" spans="1:8" s="53" customFormat="1" ht="15.75" hidden="1">
      <c r="A40" s="52" t="s">
        <v>131</v>
      </c>
      <c r="B40" s="34" t="s">
        <v>132</v>
      </c>
      <c r="C40" s="49" t="s">
        <v>204</v>
      </c>
      <c r="D40" s="51"/>
      <c r="E40" s="51"/>
      <c r="F40" s="51"/>
      <c r="G40" s="51"/>
      <c r="H40" s="36">
        <f t="shared" si="0"/>
        <v>0</v>
      </c>
    </row>
    <row r="41" spans="1:21" s="53" customFormat="1" ht="15.75">
      <c r="A41" s="52" t="s">
        <v>131</v>
      </c>
      <c r="B41" s="34" t="s">
        <v>132</v>
      </c>
      <c r="C41" s="134" t="s">
        <v>205</v>
      </c>
      <c r="D41" s="51">
        <v>11710</v>
      </c>
      <c r="E41" s="51"/>
      <c r="F41" s="51"/>
      <c r="G41" s="51"/>
      <c r="H41" s="36">
        <f t="shared" si="0"/>
        <v>11710</v>
      </c>
      <c r="I41" s="183" t="s">
        <v>336</v>
      </c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</row>
    <row r="42" spans="1:8" s="53" customFormat="1" ht="15.75" hidden="1">
      <c r="A42" s="54" t="s">
        <v>154</v>
      </c>
      <c r="B42" s="34" t="s">
        <v>137</v>
      </c>
      <c r="C42" s="49" t="s">
        <v>206</v>
      </c>
      <c r="D42" s="51"/>
      <c r="E42" s="51"/>
      <c r="F42" s="51"/>
      <c r="G42" s="51"/>
      <c r="H42" s="36">
        <f t="shared" si="0"/>
        <v>0</v>
      </c>
    </row>
    <row r="43" spans="1:10" s="53" customFormat="1" ht="15.75" hidden="1">
      <c r="A43" s="55" t="s">
        <v>155</v>
      </c>
      <c r="B43" s="34" t="s">
        <v>138</v>
      </c>
      <c r="C43" s="131" t="s">
        <v>267</v>
      </c>
      <c r="D43" s="73"/>
      <c r="E43" s="73"/>
      <c r="F43" s="73"/>
      <c r="G43" s="73"/>
      <c r="H43" s="36">
        <f t="shared" si="0"/>
        <v>0</v>
      </c>
      <c r="J43" s="129"/>
    </row>
    <row r="44" spans="1:21" s="53" customFormat="1" ht="15.75">
      <c r="A44" s="55" t="s">
        <v>155</v>
      </c>
      <c r="B44" s="34" t="s">
        <v>138</v>
      </c>
      <c r="C44" s="135" t="s">
        <v>207</v>
      </c>
      <c r="D44" s="73">
        <v>13883</v>
      </c>
      <c r="E44" s="73">
        <v>13882</v>
      </c>
      <c r="F44" s="73">
        <v>13882</v>
      </c>
      <c r="G44" s="73">
        <v>13883</v>
      </c>
      <c r="H44" s="36">
        <f t="shared" si="0"/>
        <v>55530</v>
      </c>
      <c r="I44" s="183" t="s">
        <v>335</v>
      </c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</row>
    <row r="45" spans="1:21" s="53" customFormat="1" ht="15.75">
      <c r="A45" s="55" t="s">
        <v>156</v>
      </c>
      <c r="B45" s="34" t="s">
        <v>139</v>
      </c>
      <c r="C45" s="49" t="s">
        <v>208</v>
      </c>
      <c r="D45" s="51">
        <v>15000</v>
      </c>
      <c r="E45" s="51">
        <v>15000</v>
      </c>
      <c r="F45" s="51">
        <v>15000</v>
      </c>
      <c r="G45" s="51">
        <v>15000</v>
      </c>
      <c r="H45" s="36">
        <f t="shared" si="0"/>
        <v>60000</v>
      </c>
      <c r="I45" s="183" t="s">
        <v>328</v>
      </c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</row>
    <row r="46" spans="1:8" s="53" customFormat="1" ht="15.75" hidden="1">
      <c r="A46" s="55" t="s">
        <v>156</v>
      </c>
      <c r="B46" s="34" t="s">
        <v>139</v>
      </c>
      <c r="C46" s="49" t="s">
        <v>268</v>
      </c>
      <c r="D46" s="51"/>
      <c r="E46" s="51"/>
      <c r="F46" s="51"/>
      <c r="G46" s="51"/>
      <c r="H46" s="36">
        <f t="shared" si="0"/>
        <v>0</v>
      </c>
    </row>
    <row r="47" spans="1:8" s="53" customFormat="1" ht="15.75" hidden="1">
      <c r="A47" s="55" t="s">
        <v>156</v>
      </c>
      <c r="B47" s="34" t="s">
        <v>139</v>
      </c>
      <c r="C47" s="49" t="s">
        <v>269</v>
      </c>
      <c r="D47" s="51"/>
      <c r="E47" s="51"/>
      <c r="F47" s="51"/>
      <c r="G47" s="51"/>
      <c r="H47" s="36">
        <f t="shared" si="0"/>
        <v>0</v>
      </c>
    </row>
    <row r="48" spans="1:8" s="53" customFormat="1" ht="15.75" hidden="1">
      <c r="A48" s="55" t="s">
        <v>156</v>
      </c>
      <c r="B48" s="34" t="s">
        <v>139</v>
      </c>
      <c r="C48" s="49" t="s">
        <v>270</v>
      </c>
      <c r="D48" s="51"/>
      <c r="E48" s="51"/>
      <c r="F48" s="51"/>
      <c r="G48" s="51"/>
      <c r="H48" s="36">
        <f t="shared" si="0"/>
        <v>0</v>
      </c>
    </row>
    <row r="49" spans="1:21" s="53" customFormat="1" ht="15.75">
      <c r="A49" s="55" t="s">
        <v>156</v>
      </c>
      <c r="B49" s="34" t="s">
        <v>139</v>
      </c>
      <c r="C49" s="49" t="s">
        <v>209</v>
      </c>
      <c r="D49" s="51">
        <v>30950</v>
      </c>
      <c r="E49" s="51">
        <v>30950</v>
      </c>
      <c r="F49" s="51">
        <v>30950</v>
      </c>
      <c r="G49" s="51">
        <v>30950</v>
      </c>
      <c r="H49" s="36">
        <f t="shared" si="0"/>
        <v>123800</v>
      </c>
      <c r="I49" s="183" t="s">
        <v>329</v>
      </c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</row>
    <row r="50" spans="1:8" s="53" customFormat="1" ht="15.75" hidden="1">
      <c r="A50" s="55" t="s">
        <v>156</v>
      </c>
      <c r="B50" s="34" t="s">
        <v>139</v>
      </c>
      <c r="C50" s="49" t="s">
        <v>271</v>
      </c>
      <c r="D50" s="51"/>
      <c r="E50" s="51"/>
      <c r="F50" s="51"/>
      <c r="G50" s="51"/>
      <c r="H50" s="36">
        <f t="shared" si="0"/>
        <v>0</v>
      </c>
    </row>
    <row r="51" spans="1:8" s="53" customFormat="1" ht="15.75" hidden="1">
      <c r="A51" s="55" t="s">
        <v>156</v>
      </c>
      <c r="B51" s="34" t="s">
        <v>139</v>
      </c>
      <c r="C51" s="49" t="s">
        <v>210</v>
      </c>
      <c r="D51" s="75"/>
      <c r="E51" s="75"/>
      <c r="F51" s="75"/>
      <c r="G51" s="75"/>
      <c r="H51" s="36">
        <f aca="true" t="shared" si="1" ref="H51:H56">SUM(D51:G51)</f>
        <v>0</v>
      </c>
    </row>
    <row r="52" spans="1:8" s="53" customFormat="1" ht="15.75" hidden="1">
      <c r="A52" s="55" t="s">
        <v>156</v>
      </c>
      <c r="B52" s="34" t="s">
        <v>139</v>
      </c>
      <c r="C52" s="49" t="s">
        <v>211</v>
      </c>
      <c r="D52" s="75"/>
      <c r="E52" s="75"/>
      <c r="F52" s="75"/>
      <c r="G52" s="75"/>
      <c r="H52" s="36">
        <f t="shared" si="1"/>
        <v>0</v>
      </c>
    </row>
    <row r="53" spans="1:21" s="53" customFormat="1" ht="15.75">
      <c r="A53" s="55" t="s">
        <v>156</v>
      </c>
      <c r="B53" s="34" t="s">
        <v>139</v>
      </c>
      <c r="C53" s="134" t="s">
        <v>212</v>
      </c>
      <c r="D53" s="51">
        <v>13475</v>
      </c>
      <c r="E53" s="51">
        <v>13475</v>
      </c>
      <c r="F53" s="51">
        <v>13475</v>
      </c>
      <c r="G53" s="51">
        <v>13475</v>
      </c>
      <c r="H53" s="36">
        <f t="shared" si="1"/>
        <v>53900</v>
      </c>
      <c r="I53" s="183" t="s">
        <v>330</v>
      </c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</row>
    <row r="54" spans="1:21" s="53" customFormat="1" ht="15.75">
      <c r="A54" s="55" t="s">
        <v>156</v>
      </c>
      <c r="B54" s="34" t="s">
        <v>139</v>
      </c>
      <c r="C54" s="134" t="s">
        <v>213</v>
      </c>
      <c r="D54" s="75">
        <v>170</v>
      </c>
      <c r="E54" s="75"/>
      <c r="F54" s="75"/>
      <c r="G54" s="75"/>
      <c r="H54" s="36">
        <f t="shared" si="1"/>
        <v>170</v>
      </c>
      <c r="I54" s="183" t="s">
        <v>331</v>
      </c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</row>
    <row r="55" spans="1:21" s="53" customFormat="1" ht="15.75">
      <c r="A55" s="55" t="s">
        <v>156</v>
      </c>
      <c r="B55" s="34" t="s">
        <v>139</v>
      </c>
      <c r="C55" s="134" t="s">
        <v>214</v>
      </c>
      <c r="D55" s="75">
        <v>3100</v>
      </c>
      <c r="E55" s="75"/>
      <c r="F55" s="75"/>
      <c r="G55" s="75"/>
      <c r="H55" s="36">
        <f t="shared" si="1"/>
        <v>3100</v>
      </c>
      <c r="I55" s="183" t="s">
        <v>332</v>
      </c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</row>
    <row r="56" spans="1:21" s="53" customFormat="1" ht="15.75">
      <c r="A56" s="55" t="s">
        <v>156</v>
      </c>
      <c r="B56" s="34" t="s">
        <v>139</v>
      </c>
      <c r="C56" s="134" t="s">
        <v>215</v>
      </c>
      <c r="D56" s="75">
        <v>47000</v>
      </c>
      <c r="E56" s="75">
        <v>47000</v>
      </c>
      <c r="F56" s="75">
        <v>47000</v>
      </c>
      <c r="G56" s="75">
        <v>47000</v>
      </c>
      <c r="H56" s="36">
        <f t="shared" si="1"/>
        <v>188000</v>
      </c>
      <c r="I56" s="183" t="s">
        <v>333</v>
      </c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</row>
    <row r="57" spans="1:8" ht="18.75" customHeight="1" hidden="1">
      <c r="A57" s="55" t="s">
        <v>306</v>
      </c>
      <c r="B57" s="34" t="s">
        <v>130</v>
      </c>
      <c r="C57" s="130" t="s">
        <v>302</v>
      </c>
      <c r="D57" s="73"/>
      <c r="E57" s="73"/>
      <c r="F57" s="73"/>
      <c r="G57" s="73"/>
      <c r="H57" s="74">
        <f>SUM(D57:G57)</f>
        <v>0</v>
      </c>
    </row>
    <row r="58" spans="1:8" s="53" customFormat="1" ht="15.75" hidden="1">
      <c r="A58" s="55" t="s">
        <v>304</v>
      </c>
      <c r="B58" s="34" t="s">
        <v>132</v>
      </c>
      <c r="C58" s="130" t="s">
        <v>303</v>
      </c>
      <c r="D58" s="51"/>
      <c r="E58" s="51"/>
      <c r="F58" s="51"/>
      <c r="G58" s="51"/>
      <c r="H58" s="36">
        <f>SUM(D58:G58)</f>
        <v>0</v>
      </c>
    </row>
    <row r="59" spans="1:21" s="53" customFormat="1" ht="15.75">
      <c r="A59" s="55" t="s">
        <v>307</v>
      </c>
      <c r="B59" s="34" t="s">
        <v>139</v>
      </c>
      <c r="C59" s="130" t="s">
        <v>305</v>
      </c>
      <c r="D59" s="51"/>
      <c r="E59" s="51">
        <v>42500</v>
      </c>
      <c r="F59" s="51"/>
      <c r="G59" s="51"/>
      <c r="H59" s="36">
        <f>SUM(E59:G59)</f>
        <v>42500</v>
      </c>
      <c r="I59" s="183" t="s">
        <v>334</v>
      </c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</row>
    <row r="60" spans="1:8" s="31" customFormat="1" ht="15.75">
      <c r="A60" s="47" t="s">
        <v>133</v>
      </c>
      <c r="B60" s="41" t="s">
        <v>157</v>
      </c>
      <c r="C60" s="56">
        <v>300</v>
      </c>
      <c r="D60" s="48"/>
      <c r="E60" s="48"/>
      <c r="F60" s="48"/>
      <c r="G60" s="48"/>
      <c r="H60" s="30">
        <f>SUM(D60:G60)</f>
        <v>0</v>
      </c>
    </row>
    <row r="61" spans="1:8" ht="15.75">
      <c r="A61" s="189" t="s">
        <v>4</v>
      </c>
      <c r="B61" s="190"/>
      <c r="C61" s="190"/>
      <c r="D61" s="190"/>
      <c r="E61" s="190"/>
      <c r="F61" s="190"/>
      <c r="G61" s="190"/>
      <c r="H61" s="191"/>
    </row>
    <row r="62" spans="1:8" s="61" customFormat="1" ht="15.75">
      <c r="A62" s="57" t="s">
        <v>134</v>
      </c>
      <c r="B62" s="58" t="s">
        <v>135</v>
      </c>
      <c r="C62" s="59"/>
      <c r="D62" s="60"/>
      <c r="E62" s="60"/>
      <c r="F62" s="60"/>
      <c r="G62" s="60"/>
      <c r="H62" s="36">
        <f>SUM(D62:G62)</f>
        <v>0</v>
      </c>
    </row>
    <row r="63" spans="1:8" s="31" customFormat="1" ht="15.75">
      <c r="A63" s="40" t="s">
        <v>136</v>
      </c>
      <c r="B63" s="41" t="s">
        <v>165</v>
      </c>
      <c r="C63" s="56">
        <v>800</v>
      </c>
      <c r="D63" s="48">
        <f>SUM(D65:D69)</f>
        <v>23550</v>
      </c>
      <c r="E63" s="48">
        <f>SUM(E65:E69)</f>
        <v>23550</v>
      </c>
      <c r="F63" s="48">
        <f>SUM(F65:F69)</f>
        <v>23550</v>
      </c>
      <c r="G63" s="48">
        <f>SUM(G65:G69)</f>
        <v>23550</v>
      </c>
      <c r="H63" s="30">
        <f>SUM(D63:G63)</f>
        <v>94200</v>
      </c>
    </row>
    <row r="64" spans="1:8" s="31" customFormat="1" ht="15.75">
      <c r="A64" s="189" t="s">
        <v>4</v>
      </c>
      <c r="B64" s="190"/>
      <c r="C64" s="190"/>
      <c r="D64" s="190"/>
      <c r="E64" s="190"/>
      <c r="F64" s="190"/>
      <c r="G64" s="190"/>
      <c r="H64" s="191"/>
    </row>
    <row r="65" spans="1:8" ht="15.75">
      <c r="A65" s="32" t="s">
        <v>162</v>
      </c>
      <c r="B65" s="34" t="s">
        <v>158</v>
      </c>
      <c r="C65" s="131" t="s">
        <v>216</v>
      </c>
      <c r="D65" s="76">
        <v>21225</v>
      </c>
      <c r="E65" s="76">
        <v>21225</v>
      </c>
      <c r="F65" s="76">
        <v>21225</v>
      </c>
      <c r="G65" s="76">
        <v>21225</v>
      </c>
      <c r="H65" s="36">
        <f aca="true" t="shared" si="2" ref="H65:H70">SUM(D65:G65)</f>
        <v>84900</v>
      </c>
    </row>
    <row r="66" spans="1:8" ht="15.75" hidden="1">
      <c r="A66" s="32" t="s">
        <v>162</v>
      </c>
      <c r="B66" s="34" t="s">
        <v>158</v>
      </c>
      <c r="C66" s="131" t="s">
        <v>272</v>
      </c>
      <c r="D66" s="76"/>
      <c r="E66" s="76"/>
      <c r="F66" s="76"/>
      <c r="G66" s="76"/>
      <c r="H66" s="36">
        <f t="shared" si="2"/>
        <v>0</v>
      </c>
    </row>
    <row r="67" spans="1:8" ht="15.75">
      <c r="A67" s="63" t="s">
        <v>163</v>
      </c>
      <c r="B67" s="34" t="s">
        <v>159</v>
      </c>
      <c r="C67" s="131" t="s">
        <v>217</v>
      </c>
      <c r="D67" s="51">
        <v>2325</v>
      </c>
      <c r="E67" s="51">
        <v>2325</v>
      </c>
      <c r="F67" s="51">
        <v>2325</v>
      </c>
      <c r="G67" s="51">
        <v>2325</v>
      </c>
      <c r="H67" s="36">
        <f t="shared" si="2"/>
        <v>9300</v>
      </c>
    </row>
    <row r="68" spans="1:8" s="53" customFormat="1" ht="15.75" hidden="1">
      <c r="A68" s="52" t="s">
        <v>164</v>
      </c>
      <c r="B68" s="34" t="s">
        <v>160</v>
      </c>
      <c r="C68" s="131" t="s">
        <v>218</v>
      </c>
      <c r="D68" s="51"/>
      <c r="E68" s="51"/>
      <c r="F68" s="51"/>
      <c r="G68" s="51"/>
      <c r="H68" s="36">
        <f t="shared" si="2"/>
        <v>0</v>
      </c>
    </row>
    <row r="69" spans="1:8" s="53" customFormat="1" ht="15.75" hidden="1">
      <c r="A69" s="52" t="s">
        <v>164</v>
      </c>
      <c r="B69" s="34" t="s">
        <v>160</v>
      </c>
      <c r="C69" s="131" t="s">
        <v>273</v>
      </c>
      <c r="D69" s="51"/>
      <c r="E69" s="51"/>
      <c r="F69" s="51"/>
      <c r="G69" s="51"/>
      <c r="H69" s="36">
        <f t="shared" si="2"/>
        <v>0</v>
      </c>
    </row>
    <row r="70" spans="1:8" s="31" customFormat="1" ht="47.25">
      <c r="A70" s="26" t="s">
        <v>140</v>
      </c>
      <c r="B70" s="27" t="s">
        <v>166</v>
      </c>
      <c r="C70" s="70" t="s">
        <v>97</v>
      </c>
      <c r="D70" s="29">
        <f>D72+D77+D89</f>
        <v>50750</v>
      </c>
      <c r="E70" s="29">
        <f>E72+E77+E89</f>
        <v>50750</v>
      </c>
      <c r="F70" s="29">
        <f>F72+F77+F89</f>
        <v>50750</v>
      </c>
      <c r="G70" s="29">
        <f>G72+G77+G89</f>
        <v>50750</v>
      </c>
      <c r="H70" s="30">
        <f t="shared" si="2"/>
        <v>203000</v>
      </c>
    </row>
    <row r="71" spans="1:8" ht="15.75">
      <c r="A71" s="189" t="s">
        <v>6</v>
      </c>
      <c r="B71" s="190"/>
      <c r="C71" s="190"/>
      <c r="D71" s="190"/>
      <c r="E71" s="190"/>
      <c r="F71" s="190"/>
      <c r="G71" s="190"/>
      <c r="H71" s="191"/>
    </row>
    <row r="72" spans="1:8" ht="63">
      <c r="A72" s="40" t="s">
        <v>141</v>
      </c>
      <c r="B72" s="41" t="s">
        <v>152</v>
      </c>
      <c r="C72" s="42">
        <v>100</v>
      </c>
      <c r="D72" s="43">
        <f>SUM(D74:D76)</f>
        <v>0</v>
      </c>
      <c r="E72" s="43">
        <f>SUM(E74:E76)</f>
        <v>0</v>
      </c>
      <c r="F72" s="43">
        <f>SUM(F74:F76)</f>
        <v>0</v>
      </c>
      <c r="G72" s="43">
        <f>SUM(G74:G76)</f>
        <v>0</v>
      </c>
      <c r="H72" s="30">
        <f>SUM(D72:G72)</f>
        <v>0</v>
      </c>
    </row>
    <row r="73" spans="1:8" ht="15.75">
      <c r="A73" s="189" t="s">
        <v>4</v>
      </c>
      <c r="B73" s="190"/>
      <c r="C73" s="190"/>
      <c r="D73" s="190"/>
      <c r="E73" s="190"/>
      <c r="F73" s="190"/>
      <c r="G73" s="190"/>
      <c r="H73" s="191"/>
    </row>
    <row r="74" spans="1:8" ht="15.75">
      <c r="A74" s="44" t="s">
        <v>173</v>
      </c>
      <c r="B74" s="34" t="s">
        <v>115</v>
      </c>
      <c r="C74" s="45"/>
      <c r="D74" s="46"/>
      <c r="E74" s="46"/>
      <c r="F74" s="46"/>
      <c r="G74" s="46"/>
      <c r="H74" s="36">
        <f>SUM(D74:G74)</f>
        <v>0</v>
      </c>
    </row>
    <row r="75" spans="1:8" ht="15.75">
      <c r="A75" s="44" t="s">
        <v>174</v>
      </c>
      <c r="B75" s="34" t="s">
        <v>117</v>
      </c>
      <c r="C75" s="45"/>
      <c r="D75" s="46"/>
      <c r="E75" s="46"/>
      <c r="F75" s="46"/>
      <c r="G75" s="46"/>
      <c r="H75" s="36">
        <f>SUM(D75:G75)</f>
        <v>0</v>
      </c>
    </row>
    <row r="76" spans="1:8" ht="15.75" customHeight="1">
      <c r="A76" s="44" t="s">
        <v>175</v>
      </c>
      <c r="B76" s="34" t="s">
        <v>119</v>
      </c>
      <c r="C76" s="45"/>
      <c r="D76" s="46"/>
      <c r="E76" s="46"/>
      <c r="F76" s="46"/>
      <c r="G76" s="46"/>
      <c r="H76" s="36">
        <f>SUM(D76:G76)</f>
        <v>0</v>
      </c>
    </row>
    <row r="77" spans="1:8" ht="31.5">
      <c r="A77" s="47" t="s">
        <v>142</v>
      </c>
      <c r="B77" s="41" t="s">
        <v>153</v>
      </c>
      <c r="C77" s="42">
        <v>200</v>
      </c>
      <c r="D77" s="48">
        <f>SUM(D79:D88)</f>
        <v>50750</v>
      </c>
      <c r="E77" s="48">
        <f>SUM(E79:E88)</f>
        <v>50750</v>
      </c>
      <c r="F77" s="48">
        <f>SUM(F79:F88)</f>
        <v>50750</v>
      </c>
      <c r="G77" s="48">
        <f>SUM(G79:G88)</f>
        <v>50750</v>
      </c>
      <c r="H77" s="30">
        <f>SUM(D77:G77)</f>
        <v>203000</v>
      </c>
    </row>
    <row r="78" spans="1:8" ht="15.75">
      <c r="A78" s="189" t="s">
        <v>4</v>
      </c>
      <c r="B78" s="190"/>
      <c r="C78" s="190"/>
      <c r="D78" s="190"/>
      <c r="E78" s="190"/>
      <c r="F78" s="190"/>
      <c r="G78" s="190"/>
      <c r="H78" s="191"/>
    </row>
    <row r="79" spans="1:8" ht="15.75">
      <c r="A79" s="44" t="s">
        <v>176</v>
      </c>
      <c r="B79" s="34" t="s">
        <v>122</v>
      </c>
      <c r="C79" s="49" t="s">
        <v>220</v>
      </c>
      <c r="D79" s="46"/>
      <c r="E79" s="46"/>
      <c r="F79" s="46"/>
      <c r="G79" s="46"/>
      <c r="H79" s="36">
        <f aca="true" t="shared" si="3" ref="H79:H88">SUM(D79:G79)</f>
        <v>0</v>
      </c>
    </row>
    <row r="80" spans="1:8" ht="15.75">
      <c r="A80" s="44" t="s">
        <v>177</v>
      </c>
      <c r="B80" s="34" t="s">
        <v>124</v>
      </c>
      <c r="C80" s="49" t="s">
        <v>221</v>
      </c>
      <c r="D80" s="46"/>
      <c r="E80" s="46"/>
      <c r="F80" s="46"/>
      <c r="G80" s="46"/>
      <c r="H80" s="36">
        <f t="shared" si="3"/>
        <v>0</v>
      </c>
    </row>
    <row r="81" spans="1:8" ht="15.75">
      <c r="A81" s="64" t="s">
        <v>178</v>
      </c>
      <c r="B81" s="34" t="s">
        <v>126</v>
      </c>
      <c r="C81" s="49" t="s">
        <v>222</v>
      </c>
      <c r="D81" s="46"/>
      <c r="E81" s="46"/>
      <c r="F81" s="46"/>
      <c r="G81" s="46"/>
      <c r="H81" s="36">
        <f t="shared" si="3"/>
        <v>0</v>
      </c>
    </row>
    <row r="82" spans="1:8" ht="15.75">
      <c r="A82" s="32" t="s">
        <v>179</v>
      </c>
      <c r="B82" s="34" t="s">
        <v>128</v>
      </c>
      <c r="C82" s="49" t="s">
        <v>223</v>
      </c>
      <c r="D82" s="46"/>
      <c r="E82" s="46"/>
      <c r="F82" s="46"/>
      <c r="G82" s="46"/>
      <c r="H82" s="36">
        <f t="shared" si="3"/>
        <v>0</v>
      </c>
    </row>
    <row r="83" spans="1:8" ht="15.75">
      <c r="A83" s="32" t="s">
        <v>180</v>
      </c>
      <c r="B83" s="34" t="s">
        <v>130</v>
      </c>
      <c r="C83" s="49" t="s">
        <v>224</v>
      </c>
      <c r="D83" s="51"/>
      <c r="E83" s="51"/>
      <c r="F83" s="51"/>
      <c r="G83" s="51"/>
      <c r="H83" s="36">
        <f t="shared" si="3"/>
        <v>0</v>
      </c>
    </row>
    <row r="84" spans="1:8" ht="15.75">
      <c r="A84" s="52" t="s">
        <v>181</v>
      </c>
      <c r="B84" s="34" t="s">
        <v>132</v>
      </c>
      <c r="C84" s="49" t="s">
        <v>225</v>
      </c>
      <c r="D84" s="51"/>
      <c r="E84" s="51"/>
      <c r="F84" s="51"/>
      <c r="G84" s="51"/>
      <c r="H84" s="36">
        <f t="shared" si="3"/>
        <v>0</v>
      </c>
    </row>
    <row r="85" spans="1:8" ht="15.75">
      <c r="A85" s="54" t="s">
        <v>182</v>
      </c>
      <c r="B85" s="34" t="s">
        <v>137</v>
      </c>
      <c r="C85" s="49" t="s">
        <v>226</v>
      </c>
      <c r="D85" s="51"/>
      <c r="E85" s="51"/>
      <c r="F85" s="51"/>
      <c r="G85" s="51"/>
      <c r="H85" s="36">
        <f t="shared" si="3"/>
        <v>0</v>
      </c>
    </row>
    <row r="86" spans="1:8" ht="15.75">
      <c r="A86" s="55" t="s">
        <v>183</v>
      </c>
      <c r="B86" s="34" t="s">
        <v>138</v>
      </c>
      <c r="C86" s="49" t="s">
        <v>227</v>
      </c>
      <c r="D86" s="51"/>
      <c r="E86" s="51"/>
      <c r="F86" s="51"/>
      <c r="G86" s="51"/>
      <c r="H86" s="36">
        <f t="shared" si="3"/>
        <v>0</v>
      </c>
    </row>
    <row r="87" spans="1:8" ht="15.75" customHeight="1">
      <c r="A87" s="55" t="s">
        <v>184</v>
      </c>
      <c r="B87" s="34" t="s">
        <v>139</v>
      </c>
      <c r="C87" s="49" t="s">
        <v>309</v>
      </c>
      <c r="D87" s="51"/>
      <c r="E87" s="51"/>
      <c r="F87" s="51"/>
      <c r="G87" s="51"/>
      <c r="H87" s="36">
        <f>SUM(D87:G87)</f>
        <v>0</v>
      </c>
    </row>
    <row r="88" spans="1:12" ht="15.75" customHeight="1">
      <c r="A88" s="55" t="s">
        <v>310</v>
      </c>
      <c r="B88" s="34" t="s">
        <v>139</v>
      </c>
      <c r="C88" s="49" t="s">
        <v>219</v>
      </c>
      <c r="D88" s="51">
        <v>50750</v>
      </c>
      <c r="E88" s="51">
        <v>50750</v>
      </c>
      <c r="F88" s="51">
        <v>50750</v>
      </c>
      <c r="G88" s="51">
        <v>50750</v>
      </c>
      <c r="H88" s="36">
        <f t="shared" si="3"/>
        <v>203000</v>
      </c>
      <c r="I88" s="185" t="s">
        <v>324</v>
      </c>
      <c r="J88" s="186"/>
      <c r="K88" s="186"/>
      <c r="L88" s="186"/>
    </row>
    <row r="89" spans="1:8" ht="15.75">
      <c r="A89" s="40" t="s">
        <v>143</v>
      </c>
      <c r="B89" s="41" t="s">
        <v>165</v>
      </c>
      <c r="C89" s="56">
        <v>800</v>
      </c>
      <c r="D89" s="48">
        <f>SUM(D91:D93)</f>
        <v>0</v>
      </c>
      <c r="E89" s="48">
        <f>SUM(E91:E93)</f>
        <v>0</v>
      </c>
      <c r="F89" s="48">
        <f>SUM(F91:F93)</f>
        <v>0</v>
      </c>
      <c r="G89" s="48">
        <f>SUM(G91:G93)</f>
        <v>0</v>
      </c>
      <c r="H89" s="30">
        <f>SUM(D89:G89)</f>
        <v>0</v>
      </c>
    </row>
    <row r="90" spans="1:8" ht="15.75">
      <c r="A90" s="189" t="s">
        <v>4</v>
      </c>
      <c r="B90" s="190"/>
      <c r="C90" s="190"/>
      <c r="D90" s="190"/>
      <c r="E90" s="190"/>
      <c r="F90" s="190"/>
      <c r="G90" s="190"/>
      <c r="H90" s="191"/>
    </row>
    <row r="91" spans="1:8" ht="15.75">
      <c r="A91" s="32" t="s">
        <v>185</v>
      </c>
      <c r="B91" s="34" t="s">
        <v>158</v>
      </c>
      <c r="C91" s="50"/>
      <c r="D91" s="51"/>
      <c r="E91" s="51"/>
      <c r="F91" s="51"/>
      <c r="G91" s="51"/>
      <c r="H91" s="36">
        <f>SUM(D91:G91)</f>
        <v>0</v>
      </c>
    </row>
    <row r="92" spans="1:8" ht="15.75">
      <c r="A92" s="63" t="s">
        <v>186</v>
      </c>
      <c r="B92" s="34" t="s">
        <v>159</v>
      </c>
      <c r="C92" s="59"/>
      <c r="D92" s="51"/>
      <c r="E92" s="51"/>
      <c r="F92" s="51"/>
      <c r="G92" s="51"/>
      <c r="H92" s="36">
        <f>SUM(D92:G92)</f>
        <v>0</v>
      </c>
    </row>
    <row r="93" spans="1:8" ht="15.75">
      <c r="A93" s="52" t="s">
        <v>187</v>
      </c>
      <c r="B93" s="34" t="s">
        <v>160</v>
      </c>
      <c r="C93" s="59"/>
      <c r="D93" s="51"/>
      <c r="E93" s="51"/>
      <c r="F93" s="51"/>
      <c r="G93" s="51"/>
      <c r="H93" s="36">
        <f>SUM(D93:G93)</f>
        <v>0</v>
      </c>
    </row>
    <row r="94" spans="1:8" s="31" customFormat="1" ht="31.5">
      <c r="A94" s="26" t="s">
        <v>144</v>
      </c>
      <c r="B94" s="27" t="s">
        <v>189</v>
      </c>
      <c r="C94" s="28" t="s">
        <v>97</v>
      </c>
      <c r="D94" s="29">
        <f>SUM(D96:D97)</f>
        <v>0</v>
      </c>
      <c r="E94" s="29">
        <f>SUM(E96:E97)</f>
        <v>0</v>
      </c>
      <c r="F94" s="29">
        <f>SUM(F96:F97)</f>
        <v>0</v>
      </c>
      <c r="G94" s="29">
        <f>SUM(G96:G97)</f>
        <v>0</v>
      </c>
      <c r="H94" s="36">
        <f aca="true" t="shared" si="4" ref="H94:H108">SUM(D94:G94)</f>
        <v>0</v>
      </c>
    </row>
    <row r="95" spans="1:8" s="31" customFormat="1" ht="15.75">
      <c r="A95" s="189" t="s">
        <v>6</v>
      </c>
      <c r="B95" s="190"/>
      <c r="C95" s="190"/>
      <c r="D95" s="190"/>
      <c r="E95" s="190"/>
      <c r="F95" s="190"/>
      <c r="G95" s="190"/>
      <c r="H95" s="191"/>
    </row>
    <row r="96" spans="1:8" s="31" customFormat="1" ht="15.75">
      <c r="A96" s="33"/>
      <c r="B96" s="69"/>
      <c r="C96" s="69"/>
      <c r="D96" s="69"/>
      <c r="E96" s="69"/>
      <c r="F96" s="69"/>
      <c r="G96" s="69"/>
      <c r="H96" s="36">
        <f t="shared" si="4"/>
        <v>0</v>
      </c>
    </row>
    <row r="97" spans="1:8" s="31" customFormat="1" ht="15.75">
      <c r="A97" s="24"/>
      <c r="B97" s="66"/>
      <c r="C97" s="38"/>
      <c r="D97" s="65"/>
      <c r="E97" s="65"/>
      <c r="F97" s="65"/>
      <c r="G97" s="65"/>
      <c r="H97" s="36">
        <f t="shared" si="4"/>
        <v>0</v>
      </c>
    </row>
    <row r="98" spans="1:8" ht="15.75">
      <c r="A98" s="26" t="s">
        <v>145</v>
      </c>
      <c r="B98" s="27" t="s">
        <v>188</v>
      </c>
      <c r="C98" s="28" t="s">
        <v>97</v>
      </c>
      <c r="D98" s="29">
        <f>SUM(D100:D103)</f>
        <v>0</v>
      </c>
      <c r="E98" s="29">
        <f>SUM(E100:E103)</f>
        <v>0</v>
      </c>
      <c r="F98" s="29">
        <f>SUM(F100:F103)</f>
        <v>0</v>
      </c>
      <c r="G98" s="29">
        <f>SUM(G100:G103)</f>
        <v>0</v>
      </c>
      <c r="H98" s="36">
        <f t="shared" si="4"/>
        <v>0</v>
      </c>
    </row>
    <row r="99" spans="1:8" ht="15.75">
      <c r="A99" s="189" t="s">
        <v>6</v>
      </c>
      <c r="B99" s="190"/>
      <c r="C99" s="190"/>
      <c r="D99" s="190"/>
      <c r="E99" s="190"/>
      <c r="F99" s="190"/>
      <c r="G99" s="190"/>
      <c r="H99" s="191"/>
    </row>
    <row r="100" spans="1:8" ht="15.75">
      <c r="A100" s="132"/>
      <c r="B100" s="34"/>
      <c r="C100" s="133"/>
      <c r="D100" s="65"/>
      <c r="E100" s="37"/>
      <c r="F100" s="65"/>
      <c r="G100" s="65"/>
      <c r="H100" s="36">
        <f>SUM(D100:G100)</f>
        <v>0</v>
      </c>
    </row>
    <row r="101" spans="1:8" ht="15.75">
      <c r="A101" s="132"/>
      <c r="B101" s="34"/>
      <c r="C101" s="133"/>
      <c r="D101" s="65"/>
      <c r="E101" s="37"/>
      <c r="F101" s="65"/>
      <c r="G101" s="65"/>
      <c r="H101" s="36">
        <f>SUM(D101:G101)</f>
        <v>0</v>
      </c>
    </row>
    <row r="102" spans="1:8" ht="15.75">
      <c r="A102" s="24"/>
      <c r="B102" s="66"/>
      <c r="C102" s="38"/>
      <c r="D102" s="65"/>
      <c r="E102" s="65"/>
      <c r="F102" s="65"/>
      <c r="G102" s="65"/>
      <c r="H102" s="36">
        <f t="shared" si="4"/>
        <v>0</v>
      </c>
    </row>
    <row r="103" spans="1:8" ht="15.75">
      <c r="A103" s="24"/>
      <c r="B103" s="66"/>
      <c r="C103" s="38"/>
      <c r="D103" s="65"/>
      <c r="E103" s="65"/>
      <c r="F103" s="65"/>
      <c r="G103" s="65"/>
      <c r="H103" s="36"/>
    </row>
    <row r="104" spans="1:8" ht="15.75">
      <c r="A104" s="26" t="s">
        <v>146</v>
      </c>
      <c r="B104" s="27" t="s">
        <v>147</v>
      </c>
      <c r="C104" s="28" t="s">
        <v>97</v>
      </c>
      <c r="D104" s="29">
        <f>SUM(D106:D108)</f>
        <v>0</v>
      </c>
      <c r="E104" s="29">
        <f>SUM(E106:E108)</f>
        <v>0</v>
      </c>
      <c r="F104" s="29">
        <f>SUM(F106:F108)</f>
        <v>0</v>
      </c>
      <c r="G104" s="29">
        <f>SUM(G106:G108)</f>
        <v>0</v>
      </c>
      <c r="H104" s="36">
        <f t="shared" si="4"/>
        <v>0</v>
      </c>
    </row>
    <row r="105" spans="1:8" ht="15.75">
      <c r="A105" s="192" t="s">
        <v>6</v>
      </c>
      <c r="B105" s="193"/>
      <c r="C105" s="193"/>
      <c r="D105" s="193"/>
      <c r="E105" s="193"/>
      <c r="F105" s="193"/>
      <c r="G105" s="193"/>
      <c r="H105" s="194"/>
    </row>
    <row r="106" spans="1:8" ht="15.75">
      <c r="A106" s="32" t="s">
        <v>167</v>
      </c>
      <c r="B106" s="67" t="s">
        <v>148</v>
      </c>
      <c r="C106" s="39"/>
      <c r="D106" s="37"/>
      <c r="E106" s="37"/>
      <c r="F106" s="37"/>
      <c r="G106" s="37"/>
      <c r="H106" s="36">
        <f t="shared" si="4"/>
        <v>0</v>
      </c>
    </row>
    <row r="107" spans="1:8" ht="15.75">
      <c r="A107" s="32" t="s">
        <v>168</v>
      </c>
      <c r="B107" s="67" t="s">
        <v>170</v>
      </c>
      <c r="C107" s="68"/>
      <c r="D107" s="49"/>
      <c r="E107" s="49"/>
      <c r="F107" s="49"/>
      <c r="G107" s="49"/>
      <c r="H107" s="36">
        <f t="shared" si="4"/>
        <v>0</v>
      </c>
    </row>
    <row r="108" spans="1:8" ht="31.5">
      <c r="A108" s="32" t="s">
        <v>169</v>
      </c>
      <c r="B108" s="67" t="s">
        <v>171</v>
      </c>
      <c r="C108" s="68"/>
      <c r="D108" s="49"/>
      <c r="E108" s="49"/>
      <c r="F108" s="49"/>
      <c r="G108" s="49"/>
      <c r="H108" s="36">
        <f t="shared" si="4"/>
        <v>0</v>
      </c>
    </row>
  </sheetData>
  <sheetProtection/>
  <mergeCells count="33">
    <mergeCell ref="A105:H105"/>
    <mergeCell ref="A95:H95"/>
    <mergeCell ref="G1:H1"/>
    <mergeCell ref="A9:H9"/>
    <mergeCell ref="A15:H15"/>
    <mergeCell ref="A19:H19"/>
    <mergeCell ref="A3:H3"/>
    <mergeCell ref="A99:H99"/>
    <mergeCell ref="A71:H71"/>
    <mergeCell ref="A64:H64"/>
    <mergeCell ref="A21:H21"/>
    <mergeCell ref="A30:H30"/>
    <mergeCell ref="A61:H61"/>
    <mergeCell ref="A73:H73"/>
    <mergeCell ref="A78:H78"/>
    <mergeCell ref="A90:H90"/>
    <mergeCell ref="I49:U49"/>
    <mergeCell ref="I53:U53"/>
    <mergeCell ref="I54:U54"/>
    <mergeCell ref="A5:A6"/>
    <mergeCell ref="B5:B6"/>
    <mergeCell ref="C5:C6"/>
    <mergeCell ref="D5:H5"/>
    <mergeCell ref="I55:U55"/>
    <mergeCell ref="I56:U56"/>
    <mergeCell ref="I59:U59"/>
    <mergeCell ref="I88:L88"/>
    <mergeCell ref="I31:U31"/>
    <mergeCell ref="I33:U33"/>
    <mergeCell ref="I35:U35"/>
    <mergeCell ref="I41:U41"/>
    <mergeCell ref="I44:U44"/>
    <mergeCell ref="I45:U45"/>
  </mergeCells>
  <printOptions/>
  <pageMargins left="0.53" right="0.1968503937007874" top="0.57" bottom="0.1968503937007874" header="0.11811023622047245" footer="0.11811023622047245"/>
  <pageSetup blackAndWhite="1" fitToHeight="1" fitToWidth="1" horizontalDpi="600" verticalDpi="600" orientation="portrait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A9" sqref="A9:C9"/>
    </sheetView>
  </sheetViews>
  <sheetFormatPr defaultColWidth="9.140625" defaultRowHeight="12.75"/>
  <cols>
    <col min="1" max="1" width="41.57421875" style="0" customWidth="1"/>
    <col min="3" max="3" width="35.57421875" style="0" customWidth="1"/>
  </cols>
  <sheetData>
    <row r="4" ht="15.75">
      <c r="C4" s="4" t="s">
        <v>58</v>
      </c>
    </row>
    <row r="6" spans="1:3" s="1" customFormat="1" ht="15.75">
      <c r="A6" s="196" t="s">
        <v>80</v>
      </c>
      <c r="B6" s="196"/>
      <c r="C6" s="196"/>
    </row>
    <row r="7" spans="1:3" s="1" customFormat="1" ht="15.75">
      <c r="A7" s="196" t="s">
        <v>81</v>
      </c>
      <c r="B7" s="196"/>
      <c r="C7" s="196"/>
    </row>
    <row r="8" spans="1:3" s="1" customFormat="1" ht="15.75">
      <c r="A8" s="196" t="s">
        <v>319</v>
      </c>
      <c r="B8" s="196"/>
      <c r="C8" s="196"/>
    </row>
    <row r="9" spans="1:3" s="1" customFormat="1" ht="15.75">
      <c r="A9" s="182" t="s">
        <v>79</v>
      </c>
      <c r="B9" s="182"/>
      <c r="C9" s="182"/>
    </row>
    <row r="11" spans="1:3" s="10" customFormat="1" ht="31.5">
      <c r="A11" s="9" t="s">
        <v>1</v>
      </c>
      <c r="B11" s="9" t="s">
        <v>20</v>
      </c>
      <c r="C11" s="9" t="s">
        <v>76</v>
      </c>
    </row>
    <row r="12" spans="1:3" ht="15.75">
      <c r="A12" s="4">
        <v>1</v>
      </c>
      <c r="B12" s="4">
        <v>2</v>
      </c>
      <c r="C12" s="4">
        <v>3</v>
      </c>
    </row>
    <row r="13" spans="1:3" ht="15.75">
      <c r="A13" s="5" t="s">
        <v>52</v>
      </c>
      <c r="B13" s="4">
        <v>10</v>
      </c>
      <c r="C13" s="15">
        <v>0</v>
      </c>
    </row>
    <row r="14" spans="1:3" ht="15.75">
      <c r="A14" s="5" t="s">
        <v>53</v>
      </c>
      <c r="B14" s="4">
        <v>20</v>
      </c>
      <c r="C14" s="15">
        <v>0</v>
      </c>
    </row>
    <row r="15" spans="1:3" ht="15.75">
      <c r="A15" s="5" t="s">
        <v>77</v>
      </c>
      <c r="B15" s="4">
        <v>30</v>
      </c>
      <c r="C15" s="15">
        <v>0</v>
      </c>
    </row>
    <row r="16" spans="1:3" ht="15.75">
      <c r="A16" s="5"/>
      <c r="B16" s="5"/>
      <c r="C16" s="15"/>
    </row>
    <row r="17" spans="1:3" ht="15.75">
      <c r="A17" s="5" t="s">
        <v>78</v>
      </c>
      <c r="B17" s="4">
        <v>40</v>
      </c>
      <c r="C17" s="15">
        <v>0</v>
      </c>
    </row>
    <row r="18" spans="1:3" ht="15.75">
      <c r="A18" s="5"/>
      <c r="B18" s="5"/>
      <c r="C18" s="15"/>
    </row>
  </sheetData>
  <sheetProtection/>
  <mergeCells count="4">
    <mergeCell ref="A6:C6"/>
    <mergeCell ref="A8:C8"/>
    <mergeCell ref="A7:C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7.00390625" style="0" customWidth="1"/>
    <col min="3" max="3" width="19.421875" style="0" customWidth="1"/>
  </cols>
  <sheetData>
    <row r="1" spans="3:5" ht="15.75">
      <c r="C1" s="9" t="s">
        <v>82</v>
      </c>
      <c r="D1" s="13"/>
      <c r="E1" s="13"/>
    </row>
    <row r="3" spans="1:3" ht="15.75">
      <c r="A3" s="197" t="s">
        <v>83</v>
      </c>
      <c r="B3" s="197"/>
      <c r="C3" s="197"/>
    </row>
    <row r="5" ht="15.75">
      <c r="A5" s="20"/>
    </row>
    <row r="6" spans="1:3" ht="31.5">
      <c r="A6" s="9" t="s">
        <v>1</v>
      </c>
      <c r="B6" s="9" t="s">
        <v>20</v>
      </c>
      <c r="C6" s="9" t="s">
        <v>84</v>
      </c>
    </row>
    <row r="7" spans="1:3" ht="15.75">
      <c r="A7" s="4">
        <v>1</v>
      </c>
      <c r="B7" s="4">
        <v>2</v>
      </c>
      <c r="C7" s="4">
        <v>3</v>
      </c>
    </row>
    <row r="8" spans="1:3" ht="15.75">
      <c r="A8" s="5" t="s">
        <v>85</v>
      </c>
      <c r="B8" s="9">
        <v>10</v>
      </c>
      <c r="C8" s="21">
        <v>0</v>
      </c>
    </row>
    <row r="9" spans="1:3" ht="63">
      <c r="A9" s="5" t="s">
        <v>86</v>
      </c>
      <c r="B9" s="9">
        <v>20</v>
      </c>
      <c r="C9" s="21">
        <v>0</v>
      </c>
    </row>
    <row r="10" spans="1:3" ht="31.5">
      <c r="A10" s="5" t="s">
        <v>87</v>
      </c>
      <c r="B10" s="9">
        <v>30</v>
      </c>
      <c r="C10" s="21"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Home-PC</cp:lastModifiedBy>
  <cp:lastPrinted>2018-01-12T06:58:59Z</cp:lastPrinted>
  <dcterms:created xsi:type="dcterms:W3CDTF">1996-10-08T23:32:33Z</dcterms:created>
  <dcterms:modified xsi:type="dcterms:W3CDTF">2018-01-12T06:59:06Z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